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140" yWindow="0" windowWidth="19320" windowHeight="8340" tabRatio="593" activeTab="1"/>
  </bookViews>
  <sheets>
    <sheet name="MURRAH" sheetId="20" r:id="rId1"/>
    <sheet name="Ind_Buffalo" sheetId="23" r:id="rId2"/>
    <sheet name="Indigenous" sheetId="22" r:id="rId3"/>
    <sheet name="Jersey" sheetId="21" r:id="rId4"/>
    <sheet name="HF" sheetId="19" r:id="rId5"/>
    <sheet name="HF X" sheetId="30" r:id="rId6"/>
    <sheet name="Jersey X" sheetId="31" r:id="rId7"/>
    <sheet name="PT" sheetId="32" r:id="rId8"/>
  </sheets>
  <calcPr calcId="124519"/>
</workbook>
</file>

<file path=xl/calcChain.xml><?xml version="1.0" encoding="utf-8"?>
<calcChain xmlns="http://schemas.openxmlformats.org/spreadsheetml/2006/main">
  <c r="D42" i="20"/>
  <c r="D40" i="23"/>
  <c r="D19" i="21"/>
  <c r="D20"/>
  <c r="D38" i="20"/>
  <c r="D25" i="19"/>
  <c r="D44" i="22"/>
  <c r="D43"/>
  <c r="D38" i="30"/>
  <c r="D113"/>
  <c r="D26" i="19"/>
  <c r="D40" i="20"/>
  <c r="D18" i="21"/>
  <c r="D17"/>
  <c r="D16"/>
  <c r="D17" i="19"/>
  <c r="D28"/>
  <c r="D75" i="31"/>
  <c r="D58"/>
  <c r="D57"/>
  <c r="D13" i="22"/>
  <c r="D12"/>
  <c r="D54"/>
  <c r="D47"/>
  <c r="D46"/>
  <c r="D45"/>
  <c r="D29" i="19"/>
  <c r="D27"/>
  <c r="D11"/>
  <c r="D138" i="30"/>
  <c r="D137"/>
  <c r="D140"/>
  <c r="D139"/>
  <c r="D41" i="20"/>
  <c r="D39"/>
  <c r="D141" i="30"/>
  <c r="D24" i="21"/>
  <c r="D22"/>
  <c r="D21"/>
  <c r="D78" i="31"/>
  <c r="D59"/>
  <c r="D77"/>
  <c r="D39" i="23"/>
  <c r="D38"/>
  <c r="D18" i="19"/>
  <c r="D14" i="22"/>
  <c r="D23" i="21"/>
  <c r="D37" i="19"/>
  <c r="D36"/>
  <c r="D42" i="30"/>
  <c r="D35" i="23"/>
  <c r="D34"/>
  <c r="D27" i="22"/>
  <c r="D26"/>
  <c r="D25"/>
  <c r="D66" i="19"/>
  <c r="D20" i="31"/>
  <c r="D21"/>
  <c r="D25"/>
  <c r="D24"/>
  <c r="D40" i="30"/>
  <c r="D41"/>
  <c r="D66"/>
  <c r="D37"/>
  <c r="D44" i="20"/>
  <c r="D43"/>
  <c r="D23" i="31"/>
  <c r="D48" i="22"/>
  <c r="D51" i="31"/>
  <c r="D26"/>
  <c r="D45" i="30"/>
  <c r="D87" i="31"/>
  <c r="D84"/>
  <c r="D83"/>
  <c r="D82"/>
  <c r="D81"/>
  <c r="D80"/>
  <c r="D56"/>
  <c r="D55"/>
  <c r="D54"/>
  <c r="D52"/>
  <c r="D117" i="30"/>
  <c r="D116"/>
  <c r="D115"/>
  <c r="D69"/>
  <c r="D47"/>
  <c r="D52"/>
  <c r="D68"/>
  <c r="D43"/>
  <c r="D84" i="19"/>
  <c r="D83"/>
  <c r="D82"/>
  <c r="D81"/>
  <c r="D80"/>
  <c r="D15" i="21"/>
  <c r="D14"/>
  <c r="D20" i="22"/>
  <c r="D24"/>
  <c r="D71" i="31"/>
  <c r="D30"/>
  <c r="D12" i="23"/>
  <c r="D11"/>
  <c r="D65" i="19"/>
  <c r="D61"/>
  <c r="D59"/>
  <c r="D54"/>
  <c r="D56"/>
  <c r="D53"/>
  <c r="D35"/>
  <c r="D30"/>
  <c r="D22" i="22"/>
  <c r="D27" i="31"/>
  <c r="D31"/>
  <c r="D54" i="30"/>
  <c r="D42" i="22"/>
  <c r="D36" i="31"/>
  <c r="D15"/>
  <c r="D29" i="21"/>
  <c r="D53" i="22"/>
  <c r="D48" i="30"/>
  <c r="D55"/>
  <c r="D34" i="22"/>
  <c r="D15"/>
  <c r="D11"/>
  <c r="D37" i="31"/>
  <c r="D41"/>
  <c r="D68"/>
  <c r="D72"/>
  <c r="D46" i="20"/>
  <c r="D55"/>
  <c r="D45"/>
  <c r="D37"/>
  <c r="D112" i="30"/>
  <c r="D114"/>
  <c r="D65"/>
  <c r="D53"/>
  <c r="D52" i="19"/>
  <c r="D76"/>
  <c r="D14"/>
  <c r="D12"/>
  <c r="D19"/>
  <c r="D15"/>
  <c r="D13"/>
  <c r="D49" i="30"/>
  <c r="D73" i="31"/>
  <c r="D76"/>
  <c r="D49" i="22"/>
  <c r="D23"/>
  <c r="D19"/>
  <c r="D18"/>
  <c r="D43" i="23"/>
  <c r="D42"/>
  <c r="D41"/>
  <c r="D47" i="20"/>
  <c r="D54"/>
  <c r="D70" i="31"/>
  <c r="D12" i="21"/>
  <c r="D10"/>
  <c r="D13"/>
  <c r="D28"/>
  <c r="D40" i="31"/>
  <c r="D44"/>
  <c r="D42"/>
  <c r="D43"/>
  <c r="D88"/>
  <c r="D69"/>
  <c r="D79"/>
  <c r="D74"/>
  <c r="D32"/>
  <c r="D46"/>
  <c r="D33"/>
  <c r="D19"/>
  <c r="D50"/>
  <c r="D49"/>
  <c r="D48"/>
  <c r="D47"/>
  <c r="D45"/>
  <c r="D18"/>
  <c r="D39"/>
  <c r="D34"/>
  <c r="D35"/>
  <c r="D28"/>
  <c r="D29"/>
  <c r="D38"/>
  <c r="D22"/>
  <c r="D53"/>
  <c r="D14"/>
  <c r="D13"/>
  <c r="D12"/>
  <c r="D11"/>
  <c r="D111" i="30"/>
  <c r="D76"/>
  <c r="D75"/>
  <c r="D59"/>
  <c r="D62"/>
  <c r="D67"/>
  <c r="D61"/>
  <c r="D64"/>
  <c r="D63"/>
  <c r="D60"/>
  <c r="D58"/>
  <c r="D57"/>
  <c r="D56"/>
  <c r="D51"/>
  <c r="D50"/>
  <c r="D46"/>
  <c r="D39"/>
  <c r="D44"/>
  <c r="D20" i="19"/>
  <c r="D77"/>
  <c r="D21"/>
  <c r="D16"/>
  <c r="D40"/>
  <c r="D49" i="20"/>
  <c r="D52"/>
  <c r="D29" i="22"/>
  <c r="D28"/>
  <c r="D21"/>
  <c r="D33"/>
  <c r="D57" i="19"/>
  <c r="D39"/>
  <c r="D78"/>
  <c r="D79"/>
  <c r="D38"/>
  <c r="D32"/>
  <c r="D43"/>
  <c r="D37" i="23"/>
  <c r="D36"/>
  <c r="D69" i="19"/>
  <c r="D33" i="23"/>
  <c r="D35" i="22"/>
  <c r="D24" i="19"/>
  <c r="D60"/>
  <c r="D10"/>
  <c r="D52" i="22"/>
  <c r="D51"/>
  <c r="D50"/>
  <c r="D58" i="19"/>
  <c r="D51"/>
  <c r="D70"/>
  <c r="D42"/>
  <c r="D68"/>
  <c r="D49"/>
  <c r="D31"/>
  <c r="D34"/>
  <c r="D46"/>
  <c r="D50" i="20"/>
  <c r="D36" i="22"/>
  <c r="D32"/>
  <c r="D31"/>
  <c r="D30"/>
  <c r="D55" i="19"/>
  <c r="D64"/>
  <c r="D45"/>
  <c r="D48"/>
  <c r="D63"/>
  <c r="D41"/>
  <c r="D62"/>
  <c r="D75"/>
  <c r="D72"/>
  <c r="D74"/>
  <c r="D67"/>
  <c r="D33"/>
  <c r="D50"/>
  <c r="D71"/>
  <c r="D73"/>
  <c r="D47"/>
  <c r="D44"/>
  <c r="D34" i="21"/>
  <c r="D33"/>
  <c r="D32"/>
  <c r="D31"/>
  <c r="D26"/>
  <c r="D25"/>
  <c r="D27"/>
  <c r="D11"/>
  <c r="D30"/>
  <c r="D53" i="20"/>
  <c r="D56"/>
  <c r="D48"/>
</calcChain>
</file>

<file path=xl/sharedStrings.xml><?xml version="1.0" encoding="utf-8"?>
<sst xmlns="http://schemas.openxmlformats.org/spreadsheetml/2006/main" count="4076" uniqueCount="1690">
  <si>
    <t xml:space="preserve">SABARMATI ASHRAM GAUSHALA BIDAJ FARM </t>
  </si>
  <si>
    <t>Bidaj Farm, P.O. Lali,  Dist. Kheda Gujarat-387120</t>
  </si>
  <si>
    <t xml:space="preserve">PEDIGREE DETAILS OF HF CROSSBRED BULLS </t>
  </si>
  <si>
    <t xml:space="preserve">Sr.No. </t>
  </si>
  <si>
    <t>Bull No./Name</t>
  </si>
  <si>
    <t>Date of Birth</t>
  </si>
  <si>
    <t>Dam no. or Name</t>
  </si>
  <si>
    <t>Dam's Best Lact.Yield (Kg)</t>
  </si>
  <si>
    <t>Fat %</t>
  </si>
  <si>
    <t>Sire no./ Name</t>
  </si>
  <si>
    <t>BHAVIK</t>
  </si>
  <si>
    <t>-</t>
  </si>
  <si>
    <t>ODYSSEY</t>
  </si>
  <si>
    <t>BIPUL</t>
  </si>
  <si>
    <t>CB-5523</t>
  </si>
  <si>
    <t>S-28</t>
  </si>
  <si>
    <t>Janak</t>
  </si>
  <si>
    <t>HF-53</t>
  </si>
  <si>
    <t>HFS-28</t>
  </si>
  <si>
    <t>HF-54</t>
  </si>
  <si>
    <t>Nilkanth</t>
  </si>
  <si>
    <t>S-33</t>
  </si>
  <si>
    <t>Bhanu</t>
  </si>
  <si>
    <t>Bindu</t>
  </si>
  <si>
    <t>Boss</t>
  </si>
  <si>
    <t>Bhagat</t>
  </si>
  <si>
    <t>Bhargav</t>
  </si>
  <si>
    <t>CB-2753</t>
  </si>
  <si>
    <t>CB-1987</t>
  </si>
  <si>
    <t>Bhavik</t>
  </si>
  <si>
    <t>CB-6895</t>
  </si>
  <si>
    <t>HFS-95</t>
  </si>
  <si>
    <t>07.05.05</t>
  </si>
  <si>
    <t>07.09.05</t>
  </si>
  <si>
    <t>CB-2363</t>
  </si>
  <si>
    <t>HFS-100</t>
  </si>
  <si>
    <t>26.07.05</t>
  </si>
  <si>
    <t>CB-7458</t>
  </si>
  <si>
    <t>HFS-103</t>
  </si>
  <si>
    <t>31.08.05</t>
  </si>
  <si>
    <t>CB-6885</t>
  </si>
  <si>
    <t>HFS-108</t>
  </si>
  <si>
    <t>07.02.05</t>
  </si>
  <si>
    <t>KF-6442</t>
  </si>
  <si>
    <t>RAM</t>
  </si>
  <si>
    <t>CB-1776</t>
  </si>
  <si>
    <t>29.05.03</t>
  </si>
  <si>
    <t>29.05.05</t>
  </si>
  <si>
    <t>H 114</t>
  </si>
  <si>
    <t>Kiwi</t>
  </si>
  <si>
    <t>K-60</t>
  </si>
  <si>
    <t xml:space="preserve">PEDIGREE DETAILS OF JERSEY CROSSBRED BULLS </t>
  </si>
  <si>
    <t>Bull No./ Name</t>
  </si>
  <si>
    <t>Dam No. / Name</t>
  </si>
  <si>
    <t>Sire No./ Name</t>
  </si>
  <si>
    <t xml:space="preserve">Sire's Dam's Best Lact. Yield (Kg) </t>
  </si>
  <si>
    <t>BJ-47</t>
  </si>
  <si>
    <t>JG-01</t>
  </si>
  <si>
    <t>CB-3233</t>
  </si>
  <si>
    <t>BJ-41</t>
  </si>
  <si>
    <t>JS-03</t>
  </si>
  <si>
    <t>SkaeVocks</t>
  </si>
  <si>
    <t>S-7080</t>
  </si>
  <si>
    <t>Fynurt</t>
  </si>
  <si>
    <t>BJ-42</t>
  </si>
  <si>
    <t>Skaekrig</t>
  </si>
  <si>
    <t>JS-10</t>
  </si>
  <si>
    <t>JS-13</t>
  </si>
  <si>
    <t>JS-16</t>
  </si>
  <si>
    <t>JK-01</t>
  </si>
  <si>
    <t>04.03.06</t>
  </si>
  <si>
    <t>K-64</t>
  </si>
  <si>
    <t>BJ-25</t>
  </si>
  <si>
    <t>BM-40</t>
  </si>
  <si>
    <t>BM-47</t>
  </si>
  <si>
    <t>BM-44</t>
  </si>
  <si>
    <t>BM-201</t>
  </si>
  <si>
    <t>BM-213</t>
  </si>
  <si>
    <t>BM-236</t>
  </si>
  <si>
    <t>BM-262</t>
  </si>
  <si>
    <t>BM-263</t>
  </si>
  <si>
    <t>17.01.06</t>
  </si>
  <si>
    <t xml:space="preserve">- </t>
  </si>
  <si>
    <t>BM-264</t>
  </si>
  <si>
    <t>10.05.05</t>
  </si>
  <si>
    <t>BM-275</t>
  </si>
  <si>
    <t>BM-281</t>
  </si>
  <si>
    <t>11.07.05</t>
  </si>
  <si>
    <t>M-431</t>
  </si>
  <si>
    <t>GOPAL</t>
  </si>
  <si>
    <t>BM-283</t>
  </si>
  <si>
    <t>BM-287</t>
  </si>
  <si>
    <t>18.01.06</t>
  </si>
  <si>
    <t>15.01.06</t>
  </si>
  <si>
    <t>BM-292</t>
  </si>
  <si>
    <t>08.09.05</t>
  </si>
  <si>
    <t>BM-293</t>
  </si>
  <si>
    <t>18.11.05</t>
  </si>
  <si>
    <t>BM -201</t>
  </si>
  <si>
    <t>BM-294</t>
  </si>
  <si>
    <t>25.10.05</t>
  </si>
  <si>
    <t>Jaffrabadi</t>
  </si>
  <si>
    <t>Pandharpuri</t>
  </si>
  <si>
    <t>12.02.05</t>
  </si>
  <si>
    <t xml:space="preserve"> PEDIGREE DETAILS OF HOLSTEIN FRIESIAN BULLS  </t>
  </si>
  <si>
    <t xml:space="preserve">Sr. No. </t>
  </si>
  <si>
    <t>Dam's Best Lact. Yield (Kg)</t>
  </si>
  <si>
    <t xml:space="preserve">  Dam's Dam Best Lact yield(Kg)</t>
  </si>
  <si>
    <t>15.09.03</t>
  </si>
  <si>
    <t>HF - 91</t>
  </si>
  <si>
    <t>21.07.05</t>
  </si>
  <si>
    <t>HF - 94</t>
  </si>
  <si>
    <t>S-1277</t>
  </si>
  <si>
    <t>AHF10</t>
  </si>
  <si>
    <t>HF - 101</t>
  </si>
  <si>
    <t>12.03.06</t>
  </si>
  <si>
    <t>20.08.06</t>
  </si>
  <si>
    <t>05.08.06</t>
  </si>
  <si>
    <t>HF-887</t>
  </si>
  <si>
    <t xml:space="preserve">  PEDIGREE DETAILS OF JERSEY BULLS  </t>
  </si>
  <si>
    <t>Dam No./  Name</t>
  </si>
  <si>
    <t>JS-63</t>
  </si>
  <si>
    <t>Jasnato</t>
  </si>
  <si>
    <t>BJ - 68</t>
  </si>
  <si>
    <t>21.01.06</t>
  </si>
  <si>
    <t>JY965</t>
  </si>
  <si>
    <t xml:space="preserve">Sire's Dam's Best Lact. yield (Kg) </t>
  </si>
  <si>
    <t>Red Sindhi</t>
  </si>
  <si>
    <t xml:space="preserve">Sahiwal </t>
  </si>
  <si>
    <t>S-1420</t>
  </si>
  <si>
    <t>S-1376</t>
  </si>
  <si>
    <t>S-12</t>
  </si>
  <si>
    <t>09.06.05</t>
  </si>
  <si>
    <t>S-4981</t>
  </si>
  <si>
    <t>S-1563</t>
  </si>
  <si>
    <t>S-14</t>
  </si>
  <si>
    <t>S-18</t>
  </si>
  <si>
    <t>06.07.05</t>
  </si>
  <si>
    <t>S-3620</t>
  </si>
  <si>
    <t>Gir</t>
  </si>
  <si>
    <t>G-01</t>
  </si>
  <si>
    <t>20.07.05</t>
  </si>
  <si>
    <t>CHANDRIKA</t>
  </si>
  <si>
    <t>BAGLEO</t>
  </si>
  <si>
    <t>G-06</t>
  </si>
  <si>
    <t>27.02.05</t>
  </si>
  <si>
    <t>G-4371</t>
  </si>
  <si>
    <t>Kankrej</t>
  </si>
  <si>
    <t>Khillar</t>
  </si>
  <si>
    <t>KH-01</t>
  </si>
  <si>
    <t>S-11</t>
  </si>
  <si>
    <t>BM-274</t>
  </si>
  <si>
    <t>BM-286</t>
  </si>
  <si>
    <t>BM-277</t>
  </si>
  <si>
    <t>S-4320</t>
  </si>
  <si>
    <t>HF - 77</t>
  </si>
  <si>
    <t>23.11.02</t>
  </si>
  <si>
    <t>S-1062</t>
  </si>
  <si>
    <t>HF - 84</t>
  </si>
  <si>
    <t>S-1364</t>
  </si>
  <si>
    <t>28.03.05</t>
  </si>
  <si>
    <t>17.10.05</t>
  </si>
  <si>
    <t>05.05.06</t>
  </si>
  <si>
    <t>08.08.03</t>
  </si>
  <si>
    <t>M-4074</t>
  </si>
  <si>
    <t>15.01.05</t>
  </si>
  <si>
    <t>12.04.05</t>
  </si>
  <si>
    <t>10.09.05</t>
  </si>
  <si>
    <t>05.01.06</t>
  </si>
  <si>
    <t xml:space="preserve">PEDIGREE DETAILS OF MURRAH BULLS </t>
  </si>
  <si>
    <t>BM-298</t>
  </si>
  <si>
    <t>BM-116</t>
  </si>
  <si>
    <t>BM-297</t>
  </si>
  <si>
    <t>13.04.06</t>
  </si>
  <si>
    <t>28.04.07</t>
  </si>
  <si>
    <t>AHF-10</t>
  </si>
  <si>
    <t>HFS-113</t>
  </si>
  <si>
    <t>CB-5805</t>
  </si>
  <si>
    <t>JS-22</t>
  </si>
  <si>
    <t>26.09.06</t>
  </si>
  <si>
    <t>Sachin</t>
  </si>
  <si>
    <t>BORIS</t>
  </si>
  <si>
    <t>BIKEN</t>
  </si>
  <si>
    <t>BM-60</t>
  </si>
  <si>
    <t>BM-291</t>
  </si>
  <si>
    <t>BM-295</t>
  </si>
  <si>
    <t>Bull No.</t>
  </si>
  <si>
    <t>J x Gir</t>
  </si>
  <si>
    <t>J x Sahiwal</t>
  </si>
  <si>
    <t>J x Red Sindhi</t>
  </si>
  <si>
    <t>J x Kankrej</t>
  </si>
  <si>
    <t>HF x Sahiwal (50%)</t>
  </si>
  <si>
    <t>HF x Kankrej</t>
  </si>
  <si>
    <t xml:space="preserve">Sire's Dam'sBest Lact. yield (Kg) </t>
  </si>
  <si>
    <t xml:space="preserve">Sire's Daughters Avg. 1st Lact. yield (Kg) </t>
  </si>
  <si>
    <t>Bidaj Farm P.O. Lali  Dist. Kheda Gujarat-387120</t>
  </si>
  <si>
    <t>Dam No./ Name</t>
  </si>
  <si>
    <t>3998*</t>
  </si>
  <si>
    <t>Bipul</t>
  </si>
  <si>
    <t>HF x Gir</t>
  </si>
  <si>
    <t>JANAK</t>
  </si>
  <si>
    <t>NIRAJ</t>
  </si>
  <si>
    <t>Source of Sire</t>
  </si>
  <si>
    <t>Maharashtra</t>
  </si>
  <si>
    <t>CCBF</t>
  </si>
  <si>
    <t>GONDAL</t>
  </si>
  <si>
    <t>RCDF, Bassi</t>
  </si>
  <si>
    <t>DIPA-Gujarat</t>
  </si>
  <si>
    <t>NSS,Hessarhgatta</t>
  </si>
  <si>
    <t>Kaveri Farm</t>
  </si>
  <si>
    <t>Rohtak, Haryana</t>
  </si>
  <si>
    <t>Mandapeta, AP</t>
  </si>
  <si>
    <t>Bhiwani, Haryana</t>
  </si>
  <si>
    <t>Chitale</t>
  </si>
  <si>
    <t>DIPA,Gujarat</t>
  </si>
  <si>
    <t>01.07.05</t>
  </si>
  <si>
    <t xml:space="preserve">PEDIGREE DETAILS OF INDIGENOUS BUFFALO BREEDS </t>
  </si>
  <si>
    <t xml:space="preserve">PEDIGREE DETAILS OF INDIGENOUS CATTLE BREEDS </t>
  </si>
  <si>
    <t>Bhopal</t>
  </si>
  <si>
    <t>BJ - 69</t>
  </si>
  <si>
    <t>05.11.06</t>
  </si>
  <si>
    <t>10.03.07</t>
  </si>
  <si>
    <t>JY955</t>
  </si>
  <si>
    <t>BJ - 71</t>
  </si>
  <si>
    <t>28.03.07</t>
  </si>
  <si>
    <t>BJ - 73</t>
  </si>
  <si>
    <t>14.10.07</t>
  </si>
  <si>
    <t>BJ - 75</t>
  </si>
  <si>
    <t>17.05.05</t>
  </si>
  <si>
    <t>HF-57</t>
  </si>
  <si>
    <t>05.03.06</t>
  </si>
  <si>
    <t>S-20</t>
  </si>
  <si>
    <t>HF - 113</t>
  </si>
  <si>
    <t>01.11.07</t>
  </si>
  <si>
    <t>15.04.07</t>
  </si>
  <si>
    <t>16.04.07</t>
  </si>
  <si>
    <t>25.01.07</t>
  </si>
  <si>
    <t>LEGEND</t>
  </si>
  <si>
    <t>04.12.06</t>
  </si>
  <si>
    <t>BJ - 77</t>
  </si>
  <si>
    <t>25.12.06</t>
  </si>
  <si>
    <t>JY-47</t>
  </si>
  <si>
    <t>JS-25</t>
  </si>
  <si>
    <t>S-2627</t>
  </si>
  <si>
    <t>04.06.07</t>
  </si>
  <si>
    <t>BM-300</t>
  </si>
  <si>
    <t>20.01.06</t>
  </si>
  <si>
    <t>BM-299</t>
  </si>
  <si>
    <t>02.01.06</t>
  </si>
  <si>
    <t>16.09.07</t>
  </si>
  <si>
    <t>HFS-117</t>
  </si>
  <si>
    <t>09.08.06</t>
  </si>
  <si>
    <t>CB-6485</t>
  </si>
  <si>
    <t>HFS-24</t>
  </si>
  <si>
    <t>CB-1814</t>
  </si>
  <si>
    <t>HFS-116</t>
  </si>
  <si>
    <t>24.04.06</t>
  </si>
  <si>
    <t>07.08.07</t>
  </si>
  <si>
    <t>HF-56</t>
  </si>
  <si>
    <t>19.09.07</t>
  </si>
  <si>
    <t>HFS-119</t>
  </si>
  <si>
    <t>02.09.06</t>
  </si>
  <si>
    <t>CB-1486</t>
  </si>
  <si>
    <t>CB-9982</t>
  </si>
  <si>
    <t>17.04.06</t>
  </si>
  <si>
    <t>K-3558</t>
  </si>
  <si>
    <t>HF-428</t>
  </si>
  <si>
    <t>Banaskantha District</t>
  </si>
  <si>
    <t>** Sib-Tested bull</t>
  </si>
  <si>
    <t>07.01.08</t>
  </si>
  <si>
    <t>FO-91</t>
  </si>
  <si>
    <t>HFS-121</t>
  </si>
  <si>
    <t>26.03.07</t>
  </si>
  <si>
    <t>07.09.07</t>
  </si>
  <si>
    <t>S-6350</t>
  </si>
  <si>
    <t>SAG, Bidaj</t>
  </si>
  <si>
    <t>NSS, Hessarghatta</t>
  </si>
  <si>
    <t>Satluj Farm, Punjab</t>
  </si>
  <si>
    <t>AAU, Anand</t>
  </si>
  <si>
    <t>ABC, Salon</t>
  </si>
  <si>
    <t>CB-1701</t>
  </si>
  <si>
    <t>Bassi</t>
  </si>
  <si>
    <t>G-09</t>
  </si>
  <si>
    <t>14.01.08</t>
  </si>
  <si>
    <t>G-2023</t>
  </si>
  <si>
    <t>Junagadh</t>
  </si>
  <si>
    <t>HFS-122</t>
  </si>
  <si>
    <t>11.09.07</t>
  </si>
  <si>
    <t>CB-4582</t>
  </si>
  <si>
    <t>21.10.05</t>
  </si>
  <si>
    <t>CB-3344</t>
  </si>
  <si>
    <t>21.12.05</t>
  </si>
  <si>
    <t>K-104</t>
  </si>
  <si>
    <t>BM-303</t>
  </si>
  <si>
    <t>15.01.07</t>
  </si>
  <si>
    <t>BM-302</t>
  </si>
  <si>
    <t>18.02.07</t>
  </si>
  <si>
    <t>BM-304</t>
  </si>
  <si>
    <t>BM-305</t>
  </si>
  <si>
    <t>01.09.06</t>
  </si>
  <si>
    <t>M-4030</t>
  </si>
  <si>
    <t>BM-195</t>
  </si>
  <si>
    <t>BP-10</t>
  </si>
  <si>
    <t>BP-09</t>
  </si>
  <si>
    <t>19.11.05</t>
  </si>
  <si>
    <t>07.11.05</t>
  </si>
  <si>
    <t>G-08</t>
  </si>
  <si>
    <t>13.11.06</t>
  </si>
  <si>
    <t>KAN</t>
  </si>
  <si>
    <t>Phone :(02694) 288580/288584/288574 Fax : (02694) 288562 Email: sagho@sagbidaj.org</t>
  </si>
  <si>
    <t>BJ - 78</t>
  </si>
  <si>
    <t>22.02.08</t>
  </si>
  <si>
    <t>20.06.08</t>
  </si>
  <si>
    <t>HF - 119</t>
  </si>
  <si>
    <t>15.12.07</t>
  </si>
  <si>
    <t>S-1730</t>
  </si>
  <si>
    <t>HF-77</t>
  </si>
  <si>
    <t>SBTC, Rohtak</t>
  </si>
  <si>
    <t>HF - 118</t>
  </si>
  <si>
    <t>22.05.08</t>
  </si>
  <si>
    <t>HFS-129</t>
  </si>
  <si>
    <t>04.11.07</t>
  </si>
  <si>
    <t>CB-3696</t>
  </si>
  <si>
    <t>HFS-126</t>
  </si>
  <si>
    <t>25.07.06</t>
  </si>
  <si>
    <t>CB-288</t>
  </si>
  <si>
    <t>03.04.06</t>
  </si>
  <si>
    <t>HFG-13</t>
  </si>
  <si>
    <t>22.03.07</t>
  </si>
  <si>
    <t>Nirav</t>
  </si>
  <si>
    <t>HFG-12</t>
  </si>
  <si>
    <t>10.06.07</t>
  </si>
  <si>
    <t>MD-01</t>
  </si>
  <si>
    <t>M-409</t>
  </si>
  <si>
    <t>BM-307</t>
  </si>
  <si>
    <t>25.12.07</t>
  </si>
  <si>
    <t>15.04.08</t>
  </si>
  <si>
    <t>Chittur, AP</t>
  </si>
  <si>
    <t>JS-29</t>
  </si>
  <si>
    <t>08.06.08</t>
  </si>
  <si>
    <t>16.04.08</t>
  </si>
  <si>
    <t>S-423</t>
  </si>
  <si>
    <t>JASNATO</t>
  </si>
  <si>
    <t>G-12</t>
  </si>
  <si>
    <t>02.04.07</t>
  </si>
  <si>
    <t>Surbhi</t>
  </si>
  <si>
    <t>G-11</t>
  </si>
  <si>
    <t>23.11.06</t>
  </si>
  <si>
    <t>Manjari</t>
  </si>
  <si>
    <t>Priya</t>
  </si>
  <si>
    <t>Pradip</t>
  </si>
  <si>
    <t>HFS-130</t>
  </si>
  <si>
    <t>05.06.05</t>
  </si>
  <si>
    <t>Radha</t>
  </si>
  <si>
    <t>BJ - 80</t>
  </si>
  <si>
    <t>23.04.08</t>
  </si>
  <si>
    <t>BJ - 79</t>
  </si>
  <si>
    <t>14.03.08</t>
  </si>
  <si>
    <t>BM-308</t>
  </si>
  <si>
    <t>11.08.07</t>
  </si>
  <si>
    <t>BM-309</t>
  </si>
  <si>
    <t>02.06.07</t>
  </si>
  <si>
    <t>BM-310</t>
  </si>
  <si>
    <t>15.09.07</t>
  </si>
  <si>
    <t>M-4997</t>
  </si>
  <si>
    <t>BM-42</t>
  </si>
  <si>
    <t>BM-311</t>
  </si>
  <si>
    <t>30.07.08</t>
  </si>
  <si>
    <t>M-4006</t>
  </si>
  <si>
    <t>BM-2361</t>
  </si>
  <si>
    <t>S-25</t>
  </si>
  <si>
    <t>30.07.06</t>
  </si>
  <si>
    <t>S-3707</t>
  </si>
  <si>
    <t>S-26</t>
  </si>
  <si>
    <t>28.07.05</t>
  </si>
  <si>
    <t>S-4312</t>
  </si>
  <si>
    <t>Saral</t>
  </si>
  <si>
    <t>G-13</t>
  </si>
  <si>
    <t>25.03.08</t>
  </si>
  <si>
    <t>Rajkot</t>
  </si>
  <si>
    <t>GOKARAN</t>
  </si>
  <si>
    <t>20.11.07</t>
  </si>
  <si>
    <t>3x326</t>
  </si>
  <si>
    <t>CB-307</t>
  </si>
  <si>
    <t>R-120</t>
  </si>
  <si>
    <t>J-965</t>
  </si>
  <si>
    <t>JS-33</t>
  </si>
  <si>
    <t>18.08.08</t>
  </si>
  <si>
    <t>HFS-131</t>
  </si>
  <si>
    <t>02.03.08</t>
  </si>
  <si>
    <t>BM-312</t>
  </si>
  <si>
    <t>10.09.07</t>
  </si>
  <si>
    <t>18.08.07</t>
  </si>
  <si>
    <t>BM-314</t>
  </si>
  <si>
    <t>17.07.07</t>
  </si>
  <si>
    <t>BM-315</t>
  </si>
  <si>
    <t>27.12.07</t>
  </si>
  <si>
    <t>BM-316</t>
  </si>
  <si>
    <t>BM-317</t>
  </si>
  <si>
    <t>02.01.07</t>
  </si>
  <si>
    <t>29.09.07</t>
  </si>
  <si>
    <t>BM-319</t>
  </si>
  <si>
    <t>BM-321</t>
  </si>
  <si>
    <t>BM-322</t>
  </si>
  <si>
    <t>13.01.07</t>
  </si>
  <si>
    <t>BM-323</t>
  </si>
  <si>
    <t>15.07.08</t>
  </si>
  <si>
    <t>Islampur, Mah</t>
  </si>
  <si>
    <t>HFS-132</t>
  </si>
  <si>
    <t>19.02.08</t>
  </si>
  <si>
    <t>CB-9446</t>
  </si>
  <si>
    <t>Biken</t>
  </si>
  <si>
    <t>25.01.09</t>
  </si>
  <si>
    <t>CB-193</t>
  </si>
  <si>
    <t>JG-09</t>
  </si>
  <si>
    <t>CB-9606</t>
  </si>
  <si>
    <t>JRS-15</t>
  </si>
  <si>
    <t>03.12.08</t>
  </si>
  <si>
    <t>RD-08</t>
  </si>
  <si>
    <t>02.11.08</t>
  </si>
  <si>
    <t>RD-14</t>
  </si>
  <si>
    <t>JRS-17</t>
  </si>
  <si>
    <t>20.02.08</t>
  </si>
  <si>
    <t>AX160</t>
  </si>
  <si>
    <t>02.06.08</t>
  </si>
  <si>
    <t>S-456</t>
  </si>
  <si>
    <t>Jasnibe</t>
  </si>
  <si>
    <t>19.01.09</t>
  </si>
  <si>
    <t>S-946</t>
  </si>
  <si>
    <t>13.01.08</t>
  </si>
  <si>
    <t>CB-10150637</t>
  </si>
  <si>
    <t>09.07.08</t>
  </si>
  <si>
    <t>CB-10159734</t>
  </si>
  <si>
    <t>JS-39</t>
  </si>
  <si>
    <t>21.02.08</t>
  </si>
  <si>
    <t>CB-10189874</t>
  </si>
  <si>
    <t>JS-40</t>
  </si>
  <si>
    <t>18.02.08</t>
  </si>
  <si>
    <t>CB-637</t>
  </si>
  <si>
    <t>BJ - 81</t>
  </si>
  <si>
    <t>19.03.09</t>
  </si>
  <si>
    <t>14.01.09</t>
  </si>
  <si>
    <t>390000-296485</t>
  </si>
  <si>
    <t>10.07.09</t>
  </si>
  <si>
    <t>31.01.09</t>
  </si>
  <si>
    <t>23.01.09</t>
  </si>
  <si>
    <t>HF - 129</t>
  </si>
  <si>
    <t>22.12.08</t>
  </si>
  <si>
    <t>13.05.08</t>
  </si>
  <si>
    <t>27.07.08</t>
  </si>
  <si>
    <t>BM-318</t>
  </si>
  <si>
    <t>05.01.08</t>
  </si>
  <si>
    <t>SH-2</t>
  </si>
  <si>
    <t>K-02</t>
  </si>
  <si>
    <t>K-6171</t>
  </si>
  <si>
    <t>Banas Dist</t>
  </si>
  <si>
    <t>K-01</t>
  </si>
  <si>
    <t>27.11.06</t>
  </si>
  <si>
    <t>K-9886</t>
  </si>
  <si>
    <t>13.07.07</t>
  </si>
  <si>
    <t>28.07.09</t>
  </si>
  <si>
    <t>HF-33</t>
  </si>
  <si>
    <t>J-113</t>
  </si>
  <si>
    <t>01.12.08</t>
  </si>
  <si>
    <t>SW-35</t>
  </si>
  <si>
    <t>JS-42</t>
  </si>
  <si>
    <t>04.07.08</t>
  </si>
  <si>
    <t>CB-U-2</t>
  </si>
  <si>
    <t>HFS-134</t>
  </si>
  <si>
    <t>01.05.08</t>
  </si>
  <si>
    <t>17.12.08</t>
  </si>
  <si>
    <t>07.02.09</t>
  </si>
  <si>
    <t>HFK-18</t>
  </si>
  <si>
    <t>31.08.08</t>
  </si>
  <si>
    <t>HF - 107</t>
  </si>
  <si>
    <t>HF - 108</t>
  </si>
  <si>
    <t>HF - 103</t>
  </si>
  <si>
    <t>HF - 104</t>
  </si>
  <si>
    <t>HF - 105</t>
  </si>
  <si>
    <t>HF - 112</t>
  </si>
  <si>
    <t>HF - 116</t>
  </si>
  <si>
    <t>HF - 117</t>
  </si>
  <si>
    <t>HF - 123</t>
  </si>
  <si>
    <t>HF - 124</t>
  </si>
  <si>
    <t>HF - 126</t>
  </si>
  <si>
    <t>HF - 128</t>
  </si>
  <si>
    <t>HF - 130</t>
  </si>
  <si>
    <t>HF - 131</t>
  </si>
  <si>
    <t>HFG-08</t>
  </si>
  <si>
    <t>Average Parents yeild (Kg)</t>
  </si>
  <si>
    <t>Sons of Proven Sires</t>
  </si>
  <si>
    <t>Selection on Average Parents Yield</t>
  </si>
  <si>
    <t>Selection on Dam's Yield</t>
  </si>
  <si>
    <t>Average Parent's Yield (Kg)</t>
  </si>
  <si>
    <t>Son's of Proven bulls</t>
  </si>
  <si>
    <t>Selction based on Average Parent's yield</t>
  </si>
  <si>
    <t>Selection on Average Parent's Yield</t>
  </si>
  <si>
    <t>Selection on Average Parents's yield</t>
  </si>
  <si>
    <t>Selection on Dam's yield</t>
  </si>
  <si>
    <t>Son's of Proven Bull</t>
  </si>
  <si>
    <t>Selection Dam's Yield</t>
  </si>
  <si>
    <t>KH-04</t>
  </si>
  <si>
    <t>17.08.08</t>
  </si>
  <si>
    <t>Khillar-04</t>
  </si>
  <si>
    <t>G-10</t>
  </si>
  <si>
    <t>24.12.06</t>
  </si>
  <si>
    <t>Pravina</t>
  </si>
  <si>
    <t>Umesh</t>
  </si>
  <si>
    <t>JS-44</t>
  </si>
  <si>
    <t>20.09.08</t>
  </si>
  <si>
    <t>06.01.09</t>
  </si>
  <si>
    <t>W1A72416</t>
  </si>
  <si>
    <t>JF-06</t>
  </si>
  <si>
    <t>22.01.08</t>
  </si>
  <si>
    <t>PBR-6</t>
  </si>
  <si>
    <t>Porbandar, Guj</t>
  </si>
  <si>
    <t>12.06.08</t>
  </si>
  <si>
    <t>PBR-5</t>
  </si>
  <si>
    <t>KH-05</t>
  </si>
  <si>
    <t>28.09.08</t>
  </si>
  <si>
    <t>8112-7837</t>
  </si>
  <si>
    <t>G-15</t>
  </si>
  <si>
    <t>01.03.08</t>
  </si>
  <si>
    <t>Saurashtra</t>
  </si>
  <si>
    <t>G-14</t>
  </si>
  <si>
    <t>12.08.07</t>
  </si>
  <si>
    <t>7794-0794</t>
  </si>
  <si>
    <t>04.05.09</t>
  </si>
  <si>
    <t>JS-46</t>
  </si>
  <si>
    <t>10.04.09</t>
  </si>
  <si>
    <t>BM-326</t>
  </si>
  <si>
    <t>25.12.08</t>
  </si>
  <si>
    <t>M-1040</t>
  </si>
  <si>
    <t>BM-37</t>
  </si>
  <si>
    <t>BM-331</t>
  </si>
  <si>
    <t>20.01.09</t>
  </si>
  <si>
    <t>BM-36</t>
  </si>
  <si>
    <t>BM-332</t>
  </si>
  <si>
    <t>12.01.08</t>
  </si>
  <si>
    <t>BM-330</t>
  </si>
  <si>
    <t>20.03.08</t>
  </si>
  <si>
    <t>BM-327</t>
  </si>
  <si>
    <t>10.01.08</t>
  </si>
  <si>
    <t>08.07.09</t>
  </si>
  <si>
    <t>CB-392</t>
  </si>
  <si>
    <t>Shiv</t>
  </si>
  <si>
    <t>HFS-135</t>
  </si>
  <si>
    <t>24.11.08</t>
  </si>
  <si>
    <t>CB-6510</t>
  </si>
  <si>
    <t>HFS-136</t>
  </si>
  <si>
    <t>16.12.08</t>
  </si>
  <si>
    <t>03.12.07</t>
  </si>
  <si>
    <t>CB-5258</t>
  </si>
  <si>
    <t>HFS-68</t>
  </si>
  <si>
    <t>HF - 133</t>
  </si>
  <si>
    <t>HF - 134</t>
  </si>
  <si>
    <t>HF - 135</t>
  </si>
  <si>
    <t>HF - 136</t>
  </si>
  <si>
    <t>HF - 137</t>
  </si>
  <si>
    <t>HF - 138</t>
  </si>
  <si>
    <t>HF - 139</t>
  </si>
  <si>
    <t>HF - 140</t>
  </si>
  <si>
    <t>HF - 141</t>
  </si>
  <si>
    <t>29.11.08</t>
  </si>
  <si>
    <t>25.09.09</t>
  </si>
  <si>
    <t>27.09.09</t>
  </si>
  <si>
    <t>05.10.09</t>
  </si>
  <si>
    <t>01.10.09</t>
  </si>
  <si>
    <t>04.01.05</t>
  </si>
  <si>
    <t>10.10.09</t>
  </si>
  <si>
    <t>18.05.05</t>
  </si>
  <si>
    <t>21.04.05</t>
  </si>
  <si>
    <t>S-1712</t>
  </si>
  <si>
    <t>390000-032473</t>
  </si>
  <si>
    <t>390000-032542</t>
  </si>
  <si>
    <t>390000-024896</t>
  </si>
  <si>
    <t>390000-010386</t>
  </si>
  <si>
    <t>4804-0150</t>
  </si>
  <si>
    <t>4837-1871</t>
  </si>
  <si>
    <t>4837-3263</t>
  </si>
  <si>
    <t>4811-7736</t>
  </si>
  <si>
    <t>HF-3111</t>
  </si>
  <si>
    <t>HF-300</t>
  </si>
  <si>
    <t>HF-295</t>
  </si>
  <si>
    <t>JS-47</t>
  </si>
  <si>
    <t>26.10.08</t>
  </si>
  <si>
    <t>P-02</t>
  </si>
  <si>
    <t>19.06.09</t>
  </si>
  <si>
    <t>JG-12</t>
  </si>
  <si>
    <t>Gautam</t>
  </si>
  <si>
    <t>Banni</t>
  </si>
  <si>
    <t>BB-01</t>
  </si>
  <si>
    <t>15.08.08</t>
  </si>
  <si>
    <t>7577-0202</t>
  </si>
  <si>
    <t>Gujarat</t>
  </si>
  <si>
    <t>Kutch, Gujarat</t>
  </si>
  <si>
    <t>Krishna</t>
  </si>
  <si>
    <t>Jaydeep</t>
  </si>
  <si>
    <t>G-21</t>
  </si>
  <si>
    <t>23.12.08</t>
  </si>
  <si>
    <t>Jesal</t>
  </si>
  <si>
    <t>G-22</t>
  </si>
  <si>
    <t>01.01.09</t>
  </si>
  <si>
    <t>Kavita</t>
  </si>
  <si>
    <t>HF - 142</t>
  </si>
  <si>
    <t>06.01.10</t>
  </si>
  <si>
    <t>Tiger</t>
  </si>
  <si>
    <t>HF - 144</t>
  </si>
  <si>
    <t>19.09.09</t>
  </si>
  <si>
    <t>HF - 145</t>
  </si>
  <si>
    <t>07.10.09</t>
  </si>
  <si>
    <t>HFK-21</t>
  </si>
  <si>
    <t>07.03.09</t>
  </si>
  <si>
    <t>HFK-22</t>
  </si>
  <si>
    <t>CB-4643</t>
  </si>
  <si>
    <t>Hari</t>
  </si>
  <si>
    <t>HFK-23</t>
  </si>
  <si>
    <t>10.01.09</t>
  </si>
  <si>
    <t>03.07.05</t>
  </si>
  <si>
    <t>S-1450</t>
  </si>
  <si>
    <t>BM-328</t>
  </si>
  <si>
    <t>14.12.08</t>
  </si>
  <si>
    <t>BM-329</t>
  </si>
  <si>
    <t>29.12.08</t>
  </si>
  <si>
    <t>BM-334</t>
  </si>
  <si>
    <t>08.06.07</t>
  </si>
  <si>
    <t>MD-3</t>
  </si>
  <si>
    <t>BM-335</t>
  </si>
  <si>
    <t>03.10.08</t>
  </si>
  <si>
    <t>KH-06</t>
  </si>
  <si>
    <t>10.02.09</t>
  </si>
  <si>
    <t>K-10</t>
  </si>
  <si>
    <t>HFS-141</t>
  </si>
  <si>
    <t>11.03.08</t>
  </si>
  <si>
    <t>CB-2412</t>
  </si>
  <si>
    <t>HFS-140</t>
  </si>
  <si>
    <t>CB-16</t>
  </si>
  <si>
    <t>HFS-138</t>
  </si>
  <si>
    <t>CB-224</t>
  </si>
  <si>
    <t>24.02.09</t>
  </si>
  <si>
    <t>28.06.09</t>
  </si>
  <si>
    <t>CS-188</t>
  </si>
  <si>
    <t>Nippersink</t>
  </si>
  <si>
    <t>JS-50</t>
  </si>
  <si>
    <t>17.02.08</t>
  </si>
  <si>
    <t>V-2</t>
  </si>
  <si>
    <t>HF-927</t>
  </si>
  <si>
    <t>Mehsani</t>
  </si>
  <si>
    <t>MB-01</t>
  </si>
  <si>
    <t>16.10.09</t>
  </si>
  <si>
    <t>340002313437</t>
  </si>
  <si>
    <t>MB-08</t>
  </si>
  <si>
    <t>Banaskantha, Gujarat</t>
  </si>
  <si>
    <t>Avg Parents yeild (Kg)</t>
  </si>
  <si>
    <t>JK-08</t>
  </si>
  <si>
    <t>14.09.09</t>
  </si>
  <si>
    <t>KH-09</t>
  </si>
  <si>
    <t>15.11.09</t>
  </si>
  <si>
    <t>K-04</t>
  </si>
  <si>
    <t>25.01.10</t>
  </si>
  <si>
    <t>BM-333</t>
  </si>
  <si>
    <t>03.06.08</t>
  </si>
  <si>
    <t>M-4052</t>
  </si>
  <si>
    <t>M-3108</t>
  </si>
  <si>
    <t>BM-336</t>
  </si>
  <si>
    <t>04.09.09</t>
  </si>
  <si>
    <t>D-9602</t>
  </si>
  <si>
    <t>Mandapeta</t>
  </si>
  <si>
    <t>BM-341</t>
  </si>
  <si>
    <t>14.04.09</t>
  </si>
  <si>
    <t>D-9024</t>
  </si>
  <si>
    <t>BM-343</t>
  </si>
  <si>
    <t>26.01.09</t>
  </si>
  <si>
    <t>JF-08</t>
  </si>
  <si>
    <t>JF-09</t>
  </si>
  <si>
    <t>01.04.08</t>
  </si>
  <si>
    <t>JS-51</t>
  </si>
  <si>
    <t>HF - 143</t>
  </si>
  <si>
    <t>02.03.10</t>
  </si>
  <si>
    <t>BOCARDO</t>
  </si>
  <si>
    <t>HF - 152</t>
  </si>
  <si>
    <t>10.01.10</t>
  </si>
  <si>
    <t>HF - 153</t>
  </si>
  <si>
    <t>30.01.10</t>
  </si>
  <si>
    <t>HF - 154</t>
  </si>
  <si>
    <t>12.02.10</t>
  </si>
  <si>
    <t>21.03.10</t>
  </si>
  <si>
    <t>Long Heaven</t>
  </si>
  <si>
    <t>HF - 158</t>
  </si>
  <si>
    <t>11.02.10</t>
  </si>
  <si>
    <t>HF - 159</t>
  </si>
  <si>
    <t>30.12.09</t>
  </si>
  <si>
    <t>BM-337</t>
  </si>
  <si>
    <t>12.10.08</t>
  </si>
  <si>
    <t>BM-339</t>
  </si>
  <si>
    <t>14.02.09</t>
  </si>
  <si>
    <t>BM-342</t>
  </si>
  <si>
    <t>09.11.09</t>
  </si>
  <si>
    <t>FT-327</t>
  </si>
  <si>
    <t>BM-338</t>
  </si>
  <si>
    <t>02.12.09</t>
  </si>
  <si>
    <t>16.01.10</t>
  </si>
  <si>
    <t>JECOB</t>
  </si>
  <si>
    <t>HF-151</t>
  </si>
  <si>
    <t>05.03.10</t>
  </si>
  <si>
    <t>MB-02</t>
  </si>
  <si>
    <t>03.12.09</t>
  </si>
  <si>
    <t>MB-007</t>
  </si>
  <si>
    <t>Bansi Farm, Gujarat</t>
  </si>
  <si>
    <t>HF - 160</t>
  </si>
  <si>
    <t>HF - 156</t>
  </si>
  <si>
    <t>01.01.10</t>
  </si>
  <si>
    <t>390000-260983</t>
  </si>
  <si>
    <t>HF - 147</t>
  </si>
  <si>
    <t>28.02.10</t>
  </si>
  <si>
    <t>390000-255030</t>
  </si>
  <si>
    <t xml:space="preserve">HF - 149 </t>
  </si>
  <si>
    <t>04.04.10</t>
  </si>
  <si>
    <t>390000-051558</t>
  </si>
  <si>
    <t>HFS-143</t>
  </si>
  <si>
    <t>HFS-144</t>
  </si>
  <si>
    <t>CB-1624</t>
  </si>
  <si>
    <t>Brijesh</t>
  </si>
  <si>
    <t>Boris</t>
  </si>
  <si>
    <t>2950.52(29)@</t>
  </si>
  <si>
    <t>HFG-20</t>
  </si>
  <si>
    <t>01.09.10</t>
  </si>
  <si>
    <t>CB-2900</t>
  </si>
  <si>
    <t>Maha</t>
  </si>
  <si>
    <t>BB-02</t>
  </si>
  <si>
    <t>JF-10</t>
  </si>
  <si>
    <t>Jugnu</t>
  </si>
  <si>
    <t>Rajkot, Gujarat</t>
  </si>
  <si>
    <t>JF-11</t>
  </si>
  <si>
    <t>Manek</t>
  </si>
  <si>
    <t>BM-344</t>
  </si>
  <si>
    <t>Mandapeta AP</t>
  </si>
  <si>
    <t>BM-345</t>
  </si>
  <si>
    <t>17.04.09</t>
  </si>
  <si>
    <t>BM-346</t>
  </si>
  <si>
    <t>09.11.08</t>
  </si>
  <si>
    <t>433/052</t>
  </si>
  <si>
    <t>G-23</t>
  </si>
  <si>
    <t>03.03.09</t>
  </si>
  <si>
    <t>Jenny</t>
  </si>
  <si>
    <t>Gopi</t>
  </si>
  <si>
    <t>HF - 161</t>
  </si>
  <si>
    <t>10.06.10</t>
  </si>
  <si>
    <t>Bocardo</t>
  </si>
  <si>
    <t>HF-PTP, Banglore</t>
  </si>
  <si>
    <t>HF - 162</t>
  </si>
  <si>
    <t>23.10.10</t>
  </si>
  <si>
    <t>Pop</t>
  </si>
  <si>
    <t>HFG-19</t>
  </si>
  <si>
    <t>21.07.09</t>
  </si>
  <si>
    <t>Dexter</t>
  </si>
  <si>
    <r>
      <t xml:space="preserve"> </t>
    </r>
    <r>
      <rPr>
        <sz val="10"/>
        <rFont val="Arial"/>
        <family val="2"/>
      </rPr>
      <t>@ - Sire's Daughter's M.Yield (Ist Lact.)</t>
    </r>
  </si>
  <si>
    <t>JG-13</t>
  </si>
  <si>
    <t>20.05.10</t>
  </si>
  <si>
    <t>G-1062</t>
  </si>
  <si>
    <t>26.10.09</t>
  </si>
  <si>
    <t>RS-3025</t>
  </si>
  <si>
    <t>FYNURT</t>
  </si>
  <si>
    <t>HF x Sahiwal (75%)</t>
  </si>
  <si>
    <t>HFS-142</t>
  </si>
  <si>
    <t>25.05.10</t>
  </si>
  <si>
    <t>8604-6875</t>
  </si>
  <si>
    <t>Karad, Maharashtra</t>
  </si>
  <si>
    <t>HFS-145</t>
  </si>
  <si>
    <t>28.08.10</t>
  </si>
  <si>
    <t>HF-62</t>
  </si>
  <si>
    <t>HFS-146</t>
  </si>
  <si>
    <t>16.09.09</t>
  </si>
  <si>
    <t>CB-7227</t>
  </si>
  <si>
    <t>Legend</t>
  </si>
  <si>
    <t>JS-54</t>
  </si>
  <si>
    <t>JS-55</t>
  </si>
  <si>
    <t>JS-56</t>
  </si>
  <si>
    <t>07.01.10</t>
  </si>
  <si>
    <t>24.03.10</t>
  </si>
  <si>
    <t>04.01.10</t>
  </si>
  <si>
    <t>SW-32</t>
  </si>
  <si>
    <t>CB-734</t>
  </si>
  <si>
    <t>CB-1533</t>
  </si>
  <si>
    <t>MB-03</t>
  </si>
  <si>
    <t>190000/681345</t>
  </si>
  <si>
    <t>MB-008</t>
  </si>
  <si>
    <t>HF - 163</t>
  </si>
  <si>
    <t>HF - 164</t>
  </si>
  <si>
    <t>08.05.10</t>
  </si>
  <si>
    <t>02.09.10</t>
  </si>
  <si>
    <t>4811-7383</t>
  </si>
  <si>
    <t>NSS, Hesaraghatta</t>
  </si>
  <si>
    <t>BM-347</t>
  </si>
  <si>
    <t>BM-349</t>
  </si>
  <si>
    <t>BM-350</t>
  </si>
  <si>
    <t>BM-351</t>
  </si>
  <si>
    <t>09.10.09</t>
  </si>
  <si>
    <t>07.08.09</t>
  </si>
  <si>
    <t>20.08.09</t>
  </si>
  <si>
    <t>19.10.08</t>
  </si>
  <si>
    <t>234/107723</t>
  </si>
  <si>
    <t>R-478</t>
  </si>
  <si>
    <t>Rohtak,Haryana</t>
  </si>
  <si>
    <t>05.07.10</t>
  </si>
  <si>
    <t>3020.9(29)@</t>
  </si>
  <si>
    <t>NDDB-SAG PTP,Gujarat</t>
  </si>
  <si>
    <t>17.02.10</t>
  </si>
  <si>
    <t>G-9566</t>
  </si>
  <si>
    <t>KH-10</t>
  </si>
  <si>
    <t>22.06.09</t>
  </si>
  <si>
    <t>K-12</t>
  </si>
  <si>
    <t>S-30</t>
  </si>
  <si>
    <t>S-31</t>
  </si>
  <si>
    <t>30.06.10</t>
  </si>
  <si>
    <t>20.03.10</t>
  </si>
  <si>
    <t>Samir</t>
  </si>
  <si>
    <t>17.06.10</t>
  </si>
  <si>
    <t>3002.18 (32)@</t>
  </si>
  <si>
    <t>CB-745</t>
  </si>
  <si>
    <t>JRS-04</t>
  </si>
  <si>
    <t>S-32</t>
  </si>
  <si>
    <t>30.09.10</t>
  </si>
  <si>
    <t>SH-147</t>
  </si>
  <si>
    <t>02.10.10</t>
  </si>
  <si>
    <t>28.03.10</t>
  </si>
  <si>
    <t>SW-38</t>
  </si>
  <si>
    <t>SKAEMADS</t>
  </si>
  <si>
    <t>JRS-19</t>
  </si>
  <si>
    <t>05.01.10</t>
  </si>
  <si>
    <t>RD-25</t>
  </si>
  <si>
    <t>SKAEKRIG</t>
  </si>
  <si>
    <t>30.05.10</t>
  </si>
  <si>
    <t>Neelkanth</t>
  </si>
  <si>
    <t>3059 (22) (32)@</t>
  </si>
  <si>
    <t>BM-352</t>
  </si>
  <si>
    <t>15.08.10</t>
  </si>
  <si>
    <t>BM-246</t>
  </si>
  <si>
    <t>Surat Milk Union,Gujarat</t>
  </si>
  <si>
    <t>BM-353</t>
  </si>
  <si>
    <t>01.10.10</t>
  </si>
  <si>
    <t>BM-355</t>
  </si>
  <si>
    <t>06.08.10</t>
  </si>
  <si>
    <t>BM-354</t>
  </si>
  <si>
    <t>04.07.10</t>
  </si>
  <si>
    <t>M-3503/1921</t>
  </si>
  <si>
    <t>BPU,SAG,Bidaj Farm</t>
  </si>
  <si>
    <t>HFS-149</t>
  </si>
  <si>
    <t>23.01.11</t>
  </si>
  <si>
    <t>CB-3492</t>
  </si>
  <si>
    <t>HF-155</t>
  </si>
  <si>
    <t>390000-022230</t>
  </si>
  <si>
    <t>KH-08</t>
  </si>
  <si>
    <t>06.08.09</t>
  </si>
  <si>
    <t>K-14</t>
  </si>
  <si>
    <t>HFS-147</t>
  </si>
  <si>
    <t>18.12.10</t>
  </si>
  <si>
    <t>JF-12</t>
  </si>
  <si>
    <t>18.06.09</t>
  </si>
  <si>
    <t>SAURASHTRA</t>
  </si>
  <si>
    <t>BM-348</t>
  </si>
  <si>
    <t>06.12.09</t>
  </si>
  <si>
    <t>BM-356</t>
  </si>
  <si>
    <t>18.08.10</t>
  </si>
  <si>
    <t>BM-357</t>
  </si>
  <si>
    <t>17.09.09</t>
  </si>
  <si>
    <t>NDDB PT PROJECT</t>
  </si>
  <si>
    <t>24.03.11</t>
  </si>
  <si>
    <t>TIGER</t>
  </si>
  <si>
    <t>HF-169</t>
  </si>
  <si>
    <t>29.10.11</t>
  </si>
  <si>
    <t>KALDARE 
MEHAT</t>
  </si>
  <si>
    <t>2976.43(29)@</t>
  </si>
  <si>
    <t>CB-4290</t>
  </si>
  <si>
    <t>JS-49</t>
  </si>
  <si>
    <t>5683 (123)@</t>
  </si>
  <si>
    <t>JS-59</t>
  </si>
  <si>
    <t>13.05.10</t>
  </si>
  <si>
    <t>380018-889154</t>
  </si>
  <si>
    <t>JS-60</t>
  </si>
  <si>
    <t>380018-889165</t>
  </si>
  <si>
    <t>JS-61</t>
  </si>
  <si>
    <t>21.09.10</t>
  </si>
  <si>
    <t>380018-889052</t>
  </si>
  <si>
    <t>JS-62</t>
  </si>
  <si>
    <t>20.07.10</t>
  </si>
  <si>
    <t>380018-889063</t>
  </si>
  <si>
    <t>21.08.11</t>
  </si>
  <si>
    <t>Ellrod-ET</t>
  </si>
  <si>
    <t>HF - 165</t>
  </si>
  <si>
    <t>BM-358</t>
  </si>
  <si>
    <t>BM-359</t>
  </si>
  <si>
    <t>BM-360</t>
  </si>
  <si>
    <t>18.11.10</t>
  </si>
  <si>
    <t>16.09.10</t>
  </si>
  <si>
    <t>Nekarikullu, Guntur, AP</t>
  </si>
  <si>
    <t>05.02.11</t>
  </si>
  <si>
    <t>CCBF, SUNABEDA, ODISHA</t>
  </si>
  <si>
    <t>19.02.11</t>
  </si>
  <si>
    <t>11.01.11</t>
  </si>
  <si>
    <t>BJ-86</t>
  </si>
  <si>
    <t>15.07.10</t>
  </si>
  <si>
    <t>REP475</t>
  </si>
  <si>
    <t>BJ-87</t>
  </si>
  <si>
    <t>30.04.11</t>
  </si>
  <si>
    <t>BJ-88</t>
  </si>
  <si>
    <t>10.08.11</t>
  </si>
  <si>
    <t>BJ-89</t>
  </si>
  <si>
    <t>28.02.11</t>
  </si>
  <si>
    <t>JRS-21</t>
  </si>
  <si>
    <t>09.01.11</t>
  </si>
  <si>
    <t>BM-365</t>
  </si>
  <si>
    <t>20.10.11</t>
  </si>
  <si>
    <t>M-7706</t>
  </si>
  <si>
    <t>BM-366</t>
  </si>
  <si>
    <t>M-4348</t>
  </si>
  <si>
    <t>BM-41</t>
  </si>
  <si>
    <t>BM-367</t>
  </si>
  <si>
    <t>BM-368</t>
  </si>
  <si>
    <t>06.10.10</t>
  </si>
  <si>
    <t>20.10.10</t>
  </si>
  <si>
    <t>BM-361</t>
  </si>
  <si>
    <t>20.08.10</t>
  </si>
  <si>
    <t>BM-362</t>
  </si>
  <si>
    <t>14.11.10</t>
  </si>
  <si>
    <t>27.08.10</t>
  </si>
  <si>
    <t>BM-364</t>
  </si>
  <si>
    <t>BM-363</t>
  </si>
  <si>
    <t>MB-04</t>
  </si>
  <si>
    <t>01.07.10</t>
  </si>
  <si>
    <t>190000/681595</t>
  </si>
  <si>
    <t>B-186</t>
  </si>
  <si>
    <t>MB-05</t>
  </si>
  <si>
    <t>340002-313392</t>
  </si>
  <si>
    <t>B-08</t>
  </si>
  <si>
    <t>MB-06</t>
  </si>
  <si>
    <t>B-01</t>
  </si>
  <si>
    <t>S-34</t>
  </si>
  <si>
    <t>25.01.11</t>
  </si>
  <si>
    <t>S-4392</t>
  </si>
  <si>
    <t>BPU, SAG</t>
  </si>
  <si>
    <t>S-35</t>
  </si>
  <si>
    <t>S-36</t>
  </si>
  <si>
    <t>G-24</t>
  </si>
  <si>
    <t>JRS-22</t>
  </si>
  <si>
    <t>03.05.11</t>
  </si>
  <si>
    <t>JRS-23</t>
  </si>
  <si>
    <t>29.03.11</t>
  </si>
  <si>
    <t>RD-33</t>
  </si>
  <si>
    <t>JER-109</t>
  </si>
  <si>
    <t>14.06.11</t>
  </si>
  <si>
    <t>HFS-148</t>
  </si>
  <si>
    <t>08.11.11</t>
  </si>
  <si>
    <t>HFS-153</t>
  </si>
  <si>
    <t>HFS-154</t>
  </si>
  <si>
    <t>29.07.11</t>
  </si>
  <si>
    <t>NDDB, SAG PT</t>
  </si>
  <si>
    <t>21.04.12</t>
  </si>
  <si>
    <t>HF-166</t>
  </si>
  <si>
    <t>04.09.11</t>
  </si>
  <si>
    <t>TERMINATOR</t>
  </si>
  <si>
    <t>HF-168</t>
  </si>
  <si>
    <t>30.09.11</t>
  </si>
  <si>
    <t>HF-170</t>
  </si>
  <si>
    <t>22.03.12</t>
  </si>
  <si>
    <t>KELDAREMENHAT</t>
  </si>
  <si>
    <t>BM-369</t>
  </si>
  <si>
    <t>BM-370</t>
  </si>
  <si>
    <t>BM-371</t>
  </si>
  <si>
    <t>BM-372</t>
  </si>
  <si>
    <t>BM-373</t>
  </si>
  <si>
    <t>BM-375</t>
  </si>
  <si>
    <t>BM-376</t>
  </si>
  <si>
    <t>20.09.10</t>
  </si>
  <si>
    <t>06.12.10</t>
  </si>
  <si>
    <t>08.10.10</t>
  </si>
  <si>
    <t>03.11.10</t>
  </si>
  <si>
    <t>06.07.10</t>
  </si>
  <si>
    <t>30.08.10</t>
  </si>
  <si>
    <t>20.05.11</t>
  </si>
  <si>
    <t>HF-171</t>
  </si>
  <si>
    <t>03.01.12</t>
  </si>
  <si>
    <t>POP</t>
  </si>
  <si>
    <t>HF-172</t>
  </si>
  <si>
    <t>24.01.12</t>
  </si>
  <si>
    <t>LONG HEAVEN</t>
  </si>
  <si>
    <t>HF-173</t>
  </si>
  <si>
    <t>21.07.10</t>
  </si>
  <si>
    <t>HF-174</t>
  </si>
  <si>
    <t>4803-8320</t>
  </si>
  <si>
    <t>HF-113</t>
  </si>
  <si>
    <t>02.09.11</t>
  </si>
  <si>
    <t>CB-1211</t>
  </si>
  <si>
    <t>HFS-601</t>
  </si>
  <si>
    <t>29.12.10</t>
  </si>
  <si>
    <t>CB-1200</t>
  </si>
  <si>
    <t>BHARGAV</t>
  </si>
  <si>
    <t>HFS-602</t>
  </si>
  <si>
    <t>07.09.11</t>
  </si>
  <si>
    <t>CB-200</t>
  </si>
  <si>
    <t>HFS-604</t>
  </si>
  <si>
    <t>02.01.11</t>
  </si>
  <si>
    <t>HFK-26</t>
  </si>
  <si>
    <t>02.07.11</t>
  </si>
  <si>
    <t>HFK-27</t>
  </si>
  <si>
    <t>24.09.11</t>
  </si>
  <si>
    <t>CB-1156</t>
  </si>
  <si>
    <t>HARI</t>
  </si>
  <si>
    <t>BM-377</t>
  </si>
  <si>
    <t>21.10.11</t>
  </si>
  <si>
    <t>BM-378</t>
  </si>
  <si>
    <t>BM-379</t>
  </si>
  <si>
    <t>13.11.10</t>
  </si>
  <si>
    <t>BM-382</t>
  </si>
  <si>
    <t>10.01.11</t>
  </si>
  <si>
    <t>M-7147</t>
  </si>
  <si>
    <t>BM-380</t>
  </si>
  <si>
    <t>10.12.10</t>
  </si>
  <si>
    <t>BM-381</t>
  </si>
  <si>
    <t>14.10.10</t>
  </si>
  <si>
    <t>BM-383</t>
  </si>
  <si>
    <t>08.09.10</t>
  </si>
  <si>
    <t>BM-384</t>
  </si>
  <si>
    <t>06.11.10</t>
  </si>
  <si>
    <t>JRS-24</t>
  </si>
  <si>
    <t>05.03.12</t>
  </si>
  <si>
    <t>RD-15</t>
  </si>
  <si>
    <t>JRS-25</t>
  </si>
  <si>
    <t>22.01.11</t>
  </si>
  <si>
    <t>CS-212</t>
  </si>
  <si>
    <t>30.07.10</t>
  </si>
  <si>
    <t>JS-65</t>
  </si>
  <si>
    <t>09.06.10</t>
  </si>
  <si>
    <t>REHAN</t>
  </si>
  <si>
    <t>12.01.10</t>
  </si>
  <si>
    <t>RAVI</t>
  </si>
  <si>
    <t>23.01.10</t>
  </si>
  <si>
    <t>S-37</t>
  </si>
  <si>
    <t>S-1164</t>
  </si>
  <si>
    <t>NDDB-KMF PT project, Banglore</t>
  </si>
  <si>
    <t>CCBF, CHIPLLIMA,ODHISA</t>
  </si>
  <si>
    <t>14.01.12</t>
  </si>
  <si>
    <t>18.12.11</t>
  </si>
  <si>
    <t>340005883106/48410615</t>
  </si>
  <si>
    <t>BILLU</t>
  </si>
  <si>
    <t>HFS-606</t>
  </si>
  <si>
    <t>12.03.12</t>
  </si>
  <si>
    <t>HFS-607</t>
  </si>
  <si>
    <t>20.02.12</t>
  </si>
  <si>
    <t>HFG-26</t>
  </si>
  <si>
    <t>14.10.11</t>
  </si>
  <si>
    <t>G-7091</t>
  </si>
  <si>
    <t>HFG-502</t>
  </si>
  <si>
    <t>15.05.12</t>
  </si>
  <si>
    <t>G-26</t>
  </si>
  <si>
    <t>16.01.11</t>
  </si>
  <si>
    <t>G-4974</t>
  </si>
  <si>
    <t>GULSHAN</t>
  </si>
  <si>
    <t>Hariana</t>
  </si>
  <si>
    <t>BH-01</t>
  </si>
  <si>
    <t>04.01.12</t>
  </si>
  <si>
    <t>11.11.11</t>
  </si>
  <si>
    <t>J-1908</t>
  </si>
  <si>
    <t>JER-111</t>
  </si>
  <si>
    <t>JG-14</t>
  </si>
  <si>
    <t>05.11.10</t>
  </si>
  <si>
    <t>CB-3255</t>
  </si>
  <si>
    <t>JS-64</t>
  </si>
  <si>
    <t>Phone :(02694) 288580/288584/288574  Fax : (02694) 288562  Email: sagho@sagbidaj.org</t>
  </si>
  <si>
    <t>06.08.11</t>
  </si>
  <si>
    <t>01.09.11</t>
  </si>
  <si>
    <t>13.11.11</t>
  </si>
  <si>
    <t>11.10.11</t>
  </si>
  <si>
    <t>(Managed by : NDDB Dairy Services)</t>
  </si>
  <si>
    <t>04.11.11</t>
  </si>
  <si>
    <t>CB-6190</t>
  </si>
  <si>
    <t>HFS-608</t>
  </si>
  <si>
    <t>JS-66</t>
  </si>
  <si>
    <t>JS-67</t>
  </si>
  <si>
    <t>06.07.12</t>
  </si>
  <si>
    <t>24.04.11</t>
  </si>
  <si>
    <t>CB-871</t>
  </si>
  <si>
    <t>CB-494</t>
  </si>
  <si>
    <t>S-38</t>
  </si>
  <si>
    <t>08.06.12</t>
  </si>
  <si>
    <t>Sahi-38</t>
  </si>
  <si>
    <t>BM-386</t>
  </si>
  <si>
    <t>BM-389</t>
  </si>
  <si>
    <t>BM-388</t>
  </si>
  <si>
    <t>BM-385</t>
  </si>
  <si>
    <t>BM-387</t>
  </si>
  <si>
    <t>HFG-503</t>
  </si>
  <si>
    <t>HFG-504</t>
  </si>
  <si>
    <t>20.12.10</t>
  </si>
  <si>
    <t>Mahadev</t>
  </si>
  <si>
    <t>2801(26)@</t>
  </si>
  <si>
    <t>HFS-610</t>
  </si>
  <si>
    <t>HF-176</t>
  </si>
  <si>
    <t>HF-175</t>
  </si>
  <si>
    <t>24.08.09</t>
  </si>
  <si>
    <t>7487-7135</t>
  </si>
  <si>
    <t>HF-398</t>
  </si>
  <si>
    <t>HF-313</t>
  </si>
  <si>
    <t>JF-13</t>
  </si>
  <si>
    <t>04.12.09</t>
  </si>
  <si>
    <t>7884-8267</t>
  </si>
  <si>
    <t>Laxman</t>
  </si>
  <si>
    <t>Mangarol, Junagadh</t>
  </si>
  <si>
    <t>JS-68</t>
  </si>
  <si>
    <t>14.01.11</t>
  </si>
  <si>
    <t>JRS-26</t>
  </si>
  <si>
    <t>02.04.11</t>
  </si>
  <si>
    <t>CS-226</t>
  </si>
  <si>
    <t>S-39</t>
  </si>
  <si>
    <t>S-40</t>
  </si>
  <si>
    <t>22.07.12</t>
  </si>
  <si>
    <t>06.12.11</t>
  </si>
  <si>
    <t>S-2866</t>
  </si>
  <si>
    <t>S-147</t>
  </si>
  <si>
    <t>23.09.11</t>
  </si>
  <si>
    <t>3059(22)@</t>
  </si>
  <si>
    <t># Sire daughter's standard lactatiion yield (kg)</t>
  </si>
  <si>
    <t># Sire's dam's lact. Yield (Kg)</t>
  </si>
  <si>
    <t># Sire's daughter's avg. first lact. yield (Kg)</t>
  </si>
  <si>
    <t>2460#</t>
  </si>
  <si>
    <t>2756#</t>
  </si>
  <si>
    <t>2387#</t>
  </si>
  <si>
    <t>2851#</t>
  </si>
  <si>
    <t>2630#</t>
  </si>
  <si>
    <t>2771#</t>
  </si>
  <si>
    <t>JS-52</t>
  </si>
  <si>
    <t>Dam's First lactation yield (Kg)</t>
  </si>
  <si>
    <t>BM-374</t>
  </si>
  <si>
    <t>BM-324</t>
  </si>
  <si>
    <t>JF-07</t>
  </si>
  <si>
    <t>Dam's First Lact.Yield (Kg)</t>
  </si>
  <si>
    <t>G-17</t>
  </si>
  <si>
    <t>Dam's First Lact. Yield (Kg)</t>
  </si>
  <si>
    <t>BJ-84</t>
  </si>
  <si>
    <t>BJ-85</t>
  </si>
  <si>
    <t>HF - 109</t>
  </si>
  <si>
    <t>HF - 132</t>
  </si>
  <si>
    <t>HF - 114</t>
  </si>
  <si>
    <t>HF - 150</t>
  </si>
  <si>
    <t>HF - 110</t>
  </si>
  <si>
    <t>HFS-127</t>
  </si>
  <si>
    <t>HFS-98</t>
  </si>
  <si>
    <t>HFS-151</t>
  </si>
  <si>
    <t>HFS-155</t>
  </si>
  <si>
    <t>HFS-603</t>
  </si>
  <si>
    <t>HFS-137</t>
  </si>
  <si>
    <t>HFS-124</t>
  </si>
  <si>
    <t>HFS-605</t>
  </si>
  <si>
    <t>HFG-23</t>
  </si>
  <si>
    <t>HFG-18</t>
  </si>
  <si>
    <t>HFG-501</t>
  </si>
  <si>
    <t>HFG-22</t>
  </si>
  <si>
    <t>HFG-25</t>
  </si>
  <si>
    <t>HFG-15</t>
  </si>
  <si>
    <t>HFG-17</t>
  </si>
  <si>
    <t>HFG-24</t>
  </si>
  <si>
    <t>HFG-16</t>
  </si>
  <si>
    <t>HFG-14</t>
  </si>
  <si>
    <t>HFG-05</t>
  </si>
  <si>
    <t>HFK-17</t>
  </si>
  <si>
    <t>HFK-25</t>
  </si>
  <si>
    <t>HFK-14</t>
  </si>
  <si>
    <t>HFK-13</t>
  </si>
  <si>
    <t>HFK-15</t>
  </si>
  <si>
    <t>JG-11</t>
  </si>
  <si>
    <t>JS-30</t>
  </si>
  <si>
    <t>JS-38</t>
  </si>
  <si>
    <t>JS-32</t>
  </si>
  <si>
    <t>JS-36</t>
  </si>
  <si>
    <t>JS-58</t>
  </si>
  <si>
    <t>JS-26</t>
  </si>
  <si>
    <t>JS-41</t>
  </si>
  <si>
    <t>JS-34</t>
  </si>
  <si>
    <t>JS-24</t>
  </si>
  <si>
    <t>JS-53</t>
  </si>
  <si>
    <t>JS-45</t>
  </si>
  <si>
    <t>JS-37</t>
  </si>
  <si>
    <t>JRS-20</t>
  </si>
  <si>
    <t>JRS-18</t>
  </si>
  <si>
    <t>JRS-12</t>
  </si>
  <si>
    <t>JRS-16</t>
  </si>
  <si>
    <t>JRS-13</t>
  </si>
  <si>
    <t>JK-06</t>
  </si>
  <si>
    <t>Sr. No.</t>
  </si>
  <si>
    <t>Bull Name</t>
  </si>
  <si>
    <t>Breed</t>
  </si>
  <si>
    <t>Dam no.</t>
  </si>
  <si>
    <t>Sire Name</t>
  </si>
  <si>
    <t>BV Milk</t>
  </si>
  <si>
    <t>JIGAR</t>
  </si>
  <si>
    <t>HF X Gir</t>
  </si>
  <si>
    <t>03.02.01</t>
  </si>
  <si>
    <t>HFS-66</t>
  </si>
  <si>
    <t>HF X Sahiwal</t>
  </si>
  <si>
    <t>19.09.03</t>
  </si>
  <si>
    <t>CB-7122</t>
  </si>
  <si>
    <t>Murrah</t>
  </si>
  <si>
    <t xml:space="preserve">PEDIGREE DETAILS OF PROVEN BULLS </t>
  </si>
  <si>
    <t>G-25</t>
  </si>
  <si>
    <t>03.07.11</t>
  </si>
  <si>
    <t>K-03</t>
  </si>
  <si>
    <t>HFS-609</t>
  </si>
  <si>
    <t>13.08.12</t>
  </si>
  <si>
    <t>TYREL</t>
  </si>
  <si>
    <t>12235@</t>
  </si>
  <si>
    <t xml:space="preserve">JS-69 </t>
  </si>
  <si>
    <t>16.05.12</t>
  </si>
  <si>
    <t>CB-7615</t>
  </si>
  <si>
    <t>JS-28</t>
  </si>
  <si>
    <t>BM-390</t>
  </si>
  <si>
    <t>05.08.11</t>
  </si>
  <si>
    <t>HFG-506</t>
  </si>
  <si>
    <t>12.08.12</t>
  </si>
  <si>
    <t>CB-8972</t>
  </si>
  <si>
    <t>2657(29)@</t>
  </si>
  <si>
    <t>BM-393</t>
  </si>
  <si>
    <t>BM-391</t>
  </si>
  <si>
    <t>08.08.11</t>
  </si>
  <si>
    <t>BM-396</t>
  </si>
  <si>
    <t>25.07.11</t>
  </si>
  <si>
    <t>BM-392</t>
  </si>
  <si>
    <t>01.08.11</t>
  </si>
  <si>
    <t>BM-394</t>
  </si>
  <si>
    <t>BM-397</t>
  </si>
  <si>
    <t>05.03.11</t>
  </si>
  <si>
    <t>20.01.11</t>
  </si>
  <si>
    <t>BM-395</t>
  </si>
  <si>
    <t>M-1134</t>
  </si>
  <si>
    <t>Bhavesh</t>
  </si>
  <si>
    <t>2888(51)@</t>
  </si>
  <si>
    <t>340023356357/48410615</t>
  </si>
  <si>
    <t>HFS-613</t>
  </si>
  <si>
    <t>12.02.12</t>
  </si>
  <si>
    <t>HFS-611</t>
  </si>
  <si>
    <t>11.09.12</t>
  </si>
  <si>
    <t>S-7238</t>
  </si>
  <si>
    <t>JACOB</t>
  </si>
  <si>
    <t>HFS-614</t>
  </si>
  <si>
    <t>25.12.11</t>
  </si>
  <si>
    <t>HFS-616</t>
  </si>
  <si>
    <t>HFS-618</t>
  </si>
  <si>
    <t>31.07.12</t>
  </si>
  <si>
    <t>04.07.12</t>
  </si>
  <si>
    <t>HFG-505</t>
  </si>
  <si>
    <t>HFG-507</t>
  </si>
  <si>
    <t>12.01.12</t>
  </si>
  <si>
    <t>29.12.11</t>
  </si>
  <si>
    <t>JS-71</t>
  </si>
  <si>
    <t>JS-73</t>
  </si>
  <si>
    <t>21.11.11</t>
  </si>
  <si>
    <t>CB-313</t>
  </si>
  <si>
    <t>CS-127</t>
  </si>
  <si>
    <t>07.06.09</t>
  </si>
  <si>
    <t>JS-70</t>
  </si>
  <si>
    <t>JS-72</t>
  </si>
  <si>
    <t>27.09.11</t>
  </si>
  <si>
    <t>12.10.12</t>
  </si>
  <si>
    <t>CB-3764</t>
  </si>
  <si>
    <t>HF - 178</t>
  </si>
  <si>
    <t>20.01.13</t>
  </si>
  <si>
    <t>HF-511-GHT</t>
  </si>
  <si>
    <t>Nagli tirth Gaushala, Merrut</t>
  </si>
  <si>
    <t>01.04.12</t>
  </si>
  <si>
    <t>Lignettegunzo</t>
  </si>
  <si>
    <t>HF - 177</t>
  </si>
  <si>
    <t>S-41</t>
  </si>
  <si>
    <t>S-42</t>
  </si>
  <si>
    <t>S-43</t>
  </si>
  <si>
    <t>02.08.11</t>
  </si>
  <si>
    <t>08.09.12</t>
  </si>
  <si>
    <t>18.07.11</t>
  </si>
  <si>
    <t>S-560</t>
  </si>
  <si>
    <t>MB-07</t>
  </si>
  <si>
    <t>22.07.11</t>
  </si>
  <si>
    <t>MB-027</t>
  </si>
  <si>
    <t>B-209</t>
  </si>
  <si>
    <t>BM-399</t>
  </si>
  <si>
    <t>BM-400</t>
  </si>
  <si>
    <t>BM-402</t>
  </si>
  <si>
    <t>BM-406</t>
  </si>
  <si>
    <t>16.06.11</t>
  </si>
  <si>
    <t>06.09.11</t>
  </si>
  <si>
    <t>7635-6812</t>
  </si>
  <si>
    <t>BM-398</t>
  </si>
  <si>
    <t>BM-401</t>
  </si>
  <si>
    <t>BM-403</t>
  </si>
  <si>
    <t>BM-404</t>
  </si>
  <si>
    <t>BM-405</t>
  </si>
  <si>
    <t>15.11.11</t>
  </si>
  <si>
    <t>20.08.11</t>
  </si>
  <si>
    <t>04.07.11</t>
  </si>
  <si>
    <t>15.12.11</t>
  </si>
  <si>
    <t>01.10.11</t>
  </si>
  <si>
    <t>BJ - 91</t>
  </si>
  <si>
    <t>21.06.12</t>
  </si>
  <si>
    <t>Russel</t>
  </si>
  <si>
    <t>Karnal</t>
  </si>
  <si>
    <t>340004048571</t>
  </si>
  <si>
    <t>340011838487</t>
  </si>
  <si>
    <t>340010469133</t>
  </si>
  <si>
    <t>340009461435</t>
  </si>
  <si>
    <t>190000517725</t>
  </si>
  <si>
    <t>340011853035</t>
  </si>
  <si>
    <t>340006461812</t>
  </si>
  <si>
    <t>340011841570</t>
  </si>
  <si>
    <t>HFS-617</t>
  </si>
  <si>
    <t>HFS-620</t>
  </si>
  <si>
    <t>19.10.12</t>
  </si>
  <si>
    <t>04.05.12</t>
  </si>
  <si>
    <t>34004150-7795</t>
  </si>
  <si>
    <t>34001768-2661</t>
  </si>
  <si>
    <t>HFS-612</t>
  </si>
  <si>
    <t>HFS-615</t>
  </si>
  <si>
    <t>HFS-619</t>
  </si>
  <si>
    <t>04.08.12</t>
  </si>
  <si>
    <t>CB-266</t>
  </si>
  <si>
    <t>24.02.12</t>
  </si>
  <si>
    <t>34002335-6973</t>
  </si>
  <si>
    <t>JF-04</t>
  </si>
  <si>
    <t>15.07.04</t>
  </si>
  <si>
    <t>Padi</t>
  </si>
  <si>
    <t>Nageshwar</t>
  </si>
  <si>
    <t>Sarangpur</t>
  </si>
  <si>
    <t>BJ - 90</t>
  </si>
  <si>
    <t>Hariyana</t>
  </si>
  <si>
    <t>HF Crossbred</t>
  </si>
  <si>
    <t>HX-10001</t>
  </si>
  <si>
    <t>23.01.13</t>
  </si>
  <si>
    <t>19.07.13</t>
  </si>
  <si>
    <t>34000271-8174</t>
  </si>
  <si>
    <t>7794-1775</t>
  </si>
  <si>
    <t>3272(58)@</t>
  </si>
  <si>
    <t>Warna Field PS project, Maharashtra</t>
  </si>
  <si>
    <t>HF - 10179</t>
  </si>
  <si>
    <t>HF - 10180</t>
  </si>
  <si>
    <t>22.03.13</t>
  </si>
  <si>
    <t>09.04.13</t>
  </si>
  <si>
    <t>39000024-4737</t>
  </si>
  <si>
    <t>34002144-1028</t>
  </si>
  <si>
    <t>JY - 10092</t>
  </si>
  <si>
    <t>01.05.13</t>
  </si>
  <si>
    <t>34002318-3736</t>
  </si>
  <si>
    <t>Rockella permiter</t>
  </si>
  <si>
    <t>RS-10003</t>
  </si>
  <si>
    <t>01.01.11</t>
  </si>
  <si>
    <t>HX-10003</t>
  </si>
  <si>
    <t>HX-10004</t>
  </si>
  <si>
    <t>06.11.12</t>
  </si>
  <si>
    <t>05.12.12</t>
  </si>
  <si>
    <t>34001560-
5913</t>
  </si>
  <si>
    <t>34001766-
7282</t>
  </si>
  <si>
    <t>Nehal</t>
  </si>
  <si>
    <t>HF - 10181</t>
  </si>
  <si>
    <t>09.06.13</t>
  </si>
  <si>
    <t>HF-1801</t>
  </si>
  <si>
    <t>JY - 10093</t>
  </si>
  <si>
    <t>05.05.13</t>
  </si>
  <si>
    <t>J-755</t>
  </si>
  <si>
    <t>HS-10621</t>
  </si>
  <si>
    <t>02.10.12</t>
  </si>
  <si>
    <t>CB-221</t>
  </si>
  <si>
    <t>MR-10410</t>
  </si>
  <si>
    <t>MR-10411</t>
  </si>
  <si>
    <t>25.10.11</t>
  </si>
  <si>
    <t>08.07.11</t>
  </si>
  <si>
    <t>SCBP, HISSAR</t>
  </si>
  <si>
    <t>BB-03</t>
  </si>
  <si>
    <t>21.05.11</t>
  </si>
  <si>
    <t>7833-1717</t>
  </si>
  <si>
    <t>Vadhayu</t>
  </si>
  <si>
    <t>MB-09</t>
  </si>
  <si>
    <t>MB-10</t>
  </si>
  <si>
    <t>30.10.11</t>
  </si>
  <si>
    <t>4532-3580</t>
  </si>
  <si>
    <t>340004872501</t>
  </si>
  <si>
    <t>MB-029</t>
  </si>
  <si>
    <t>MB-018</t>
  </si>
  <si>
    <t>HFG-508</t>
  </si>
  <si>
    <t>27.04.12</t>
  </si>
  <si>
    <t>340009451282</t>
  </si>
  <si>
    <t>BM-407</t>
  </si>
  <si>
    <t>31.07.11</t>
  </si>
  <si>
    <t>BM-408</t>
  </si>
  <si>
    <t>05.01.11</t>
  </si>
  <si>
    <t>BM-409</t>
  </si>
  <si>
    <t>MR-10412</t>
  </si>
  <si>
    <t>06.10.11</t>
  </si>
  <si>
    <t>20.12.11</t>
  </si>
  <si>
    <t>JR-10027</t>
  </si>
  <si>
    <t>11.11.12</t>
  </si>
  <si>
    <t>CB-8700</t>
  </si>
  <si>
    <t>MR-10413</t>
  </si>
  <si>
    <t>MR-10414</t>
  </si>
  <si>
    <t>MR-10415</t>
  </si>
  <si>
    <t>MR-10416</t>
  </si>
  <si>
    <t>MR-10417</t>
  </si>
  <si>
    <t>26.09.11</t>
  </si>
  <si>
    <t>29.09.11</t>
  </si>
  <si>
    <t>18.09.12</t>
  </si>
  <si>
    <t>23.12.11</t>
  </si>
  <si>
    <t>GOVT. MURRAH STATION,BHIWANI</t>
  </si>
  <si>
    <t>ABRO PT PROJECT, Meerut</t>
  </si>
  <si>
    <t>JS-10075</t>
  </si>
  <si>
    <t>06.09.12</t>
  </si>
  <si>
    <t>JR-10028</t>
  </si>
  <si>
    <t>06.01.12</t>
  </si>
  <si>
    <t>JY - 10094</t>
  </si>
  <si>
    <t>JY - 10095</t>
  </si>
  <si>
    <t>06.06.13</t>
  </si>
  <si>
    <t>20.07.13</t>
  </si>
  <si>
    <t>34002318-3463</t>
  </si>
  <si>
    <t>34002318-3383</t>
  </si>
  <si>
    <t>HX-10005</t>
  </si>
  <si>
    <t>HX-10006</t>
  </si>
  <si>
    <t>24.05.13</t>
  </si>
  <si>
    <t>31.01.13</t>
  </si>
  <si>
    <t>340022959024</t>
  </si>
  <si>
    <t>340022147085</t>
  </si>
  <si>
    <t>MR-10419</t>
  </si>
  <si>
    <t>04.06.12</t>
  </si>
  <si>
    <t>380005813565</t>
  </si>
  <si>
    <t>MR-10418</t>
  </si>
  <si>
    <t>19.12.12</t>
  </si>
  <si>
    <t>MR-10420</t>
  </si>
  <si>
    <t>22.08.12</t>
  </si>
  <si>
    <t>MR-10421</t>
  </si>
  <si>
    <t>28.09.12</t>
  </si>
  <si>
    <t>HX-10007</t>
  </si>
  <si>
    <t>25.02.13</t>
  </si>
  <si>
    <t>340022578882</t>
  </si>
  <si>
    <t>SAG Warna Field PS Project</t>
  </si>
  <si>
    <t>07.11.13</t>
  </si>
  <si>
    <t>HF-157</t>
  </si>
  <si>
    <t>Dam's Best Lact. yield (Kg)</t>
  </si>
  <si>
    <t>FSD stock</t>
  </si>
  <si>
    <t>Remarks, if any</t>
  </si>
  <si>
    <t>Bidaj</t>
  </si>
  <si>
    <t>A'bad</t>
  </si>
  <si>
    <t>Niraj</t>
  </si>
  <si>
    <t>26.08.96</t>
  </si>
  <si>
    <t>Dara</t>
  </si>
  <si>
    <t>16.12.93</t>
  </si>
  <si>
    <t>Beotly</t>
  </si>
  <si>
    <t>26.03.94</t>
  </si>
  <si>
    <t>HFS-47</t>
  </si>
  <si>
    <t>09.09.02</t>
  </si>
  <si>
    <t>Nitin</t>
  </si>
  <si>
    <t>30.07.92</t>
  </si>
  <si>
    <t>HF-66</t>
  </si>
  <si>
    <t>S-311</t>
  </si>
  <si>
    <t>28.06.97</t>
  </si>
  <si>
    <t>S-3731</t>
  </si>
  <si>
    <t>DEXTER</t>
  </si>
  <si>
    <t>8525*</t>
  </si>
  <si>
    <t>HF X Kankrej</t>
  </si>
  <si>
    <t>15.08.89</t>
  </si>
  <si>
    <t>Jasoda</t>
  </si>
  <si>
    <t>Hiren</t>
  </si>
  <si>
    <t>15.05.90</t>
  </si>
  <si>
    <t>3159*</t>
  </si>
  <si>
    <t>17.07.97</t>
  </si>
  <si>
    <t>S-3503</t>
  </si>
  <si>
    <t>LESTER</t>
  </si>
  <si>
    <t>8846*</t>
  </si>
  <si>
    <t>HFS-79</t>
  </si>
  <si>
    <t>28.02.04</t>
  </si>
  <si>
    <t>CB-4571</t>
  </si>
  <si>
    <t>HFS-120</t>
  </si>
  <si>
    <t>HFS-123</t>
  </si>
  <si>
    <t>01.01.06</t>
  </si>
  <si>
    <t>CB-3175</t>
  </si>
  <si>
    <t>CB-139</t>
  </si>
  <si>
    <t>Billu</t>
  </si>
  <si>
    <t>18.07.97</t>
  </si>
  <si>
    <t>S-3593</t>
  </si>
  <si>
    <t>CLARK</t>
  </si>
  <si>
    <t>8717*</t>
  </si>
  <si>
    <t>Under Production</t>
  </si>
  <si>
    <t>Bankim</t>
  </si>
  <si>
    <t>12.09.94</t>
  </si>
  <si>
    <t>HFS-83</t>
  </si>
  <si>
    <t>21.12.03</t>
  </si>
  <si>
    <t>CB-239</t>
  </si>
  <si>
    <t>MURRAH</t>
  </si>
  <si>
    <t>BM-130</t>
  </si>
  <si>
    <t>27.07.96</t>
  </si>
  <si>
    <t>23.09.86</t>
  </si>
  <si>
    <t>BM-260</t>
  </si>
  <si>
    <t>01.12.04</t>
  </si>
  <si>
    <t>4591-8324</t>
  </si>
  <si>
    <t>SAG PT Project</t>
  </si>
  <si>
    <t>01.09.03</t>
  </si>
  <si>
    <t>BM-248</t>
  </si>
  <si>
    <t>22.09.04</t>
  </si>
  <si>
    <t>M-8408</t>
  </si>
  <si>
    <t>10.02.86</t>
  </si>
  <si>
    <t>10.05.05.</t>
  </si>
  <si>
    <t>Mandapetta, AP</t>
  </si>
  <si>
    <t>BM-225</t>
  </si>
  <si>
    <t>28.11.01</t>
  </si>
  <si>
    <t>BM-185</t>
  </si>
  <si>
    <t>31.05.01</t>
  </si>
  <si>
    <t>BM-223</t>
  </si>
  <si>
    <t>09.10.02</t>
  </si>
  <si>
    <t>4322-1391</t>
  </si>
  <si>
    <t>BM-133</t>
  </si>
  <si>
    <t>07.09.96</t>
  </si>
  <si>
    <t>* Sire's daughter's lact.Yield(Kg)</t>
  </si>
  <si>
    <t>HX-10009</t>
  </si>
  <si>
    <t>HX-10010</t>
  </si>
  <si>
    <t>HX-10011</t>
  </si>
  <si>
    <t>HX-10012</t>
  </si>
  <si>
    <t>07.10.13</t>
  </si>
  <si>
    <t>22.07.13</t>
  </si>
  <si>
    <t>340023383830</t>
  </si>
  <si>
    <t>340023355718</t>
  </si>
  <si>
    <t>340017676795</t>
  </si>
  <si>
    <t>340022449807</t>
  </si>
  <si>
    <t>NEHAL</t>
  </si>
  <si>
    <t>HIMMAT</t>
  </si>
  <si>
    <t>MR-10422</t>
  </si>
  <si>
    <t>MR-10423</t>
  </si>
  <si>
    <t>29.08.10</t>
  </si>
  <si>
    <t>Rohtak</t>
  </si>
  <si>
    <t>09.05.11</t>
  </si>
  <si>
    <t>K-345</t>
  </si>
  <si>
    <t>MR-10424</t>
  </si>
  <si>
    <t>03.09.12</t>
  </si>
  <si>
    <t>380001473586</t>
  </si>
  <si>
    <t>HX-10002%</t>
  </si>
  <si>
    <t>HX-10008%</t>
  </si>
  <si>
    <t>% 75 % bulls</t>
  </si>
  <si>
    <t>MR-10427</t>
  </si>
  <si>
    <t>MR-10428</t>
  </si>
  <si>
    <t>MR-10429</t>
  </si>
  <si>
    <t>08.01.12</t>
  </si>
  <si>
    <t>25.11.11</t>
  </si>
  <si>
    <t>20.08.12</t>
  </si>
  <si>
    <t>34000945-4043</t>
  </si>
  <si>
    <t>M-1180</t>
  </si>
  <si>
    <t>340004050168</t>
  </si>
  <si>
    <t>MR-10430</t>
  </si>
  <si>
    <t>07.08.12</t>
  </si>
  <si>
    <t>18.07.12</t>
  </si>
  <si>
    <t>34001594-6990</t>
  </si>
  <si>
    <t>BM-45</t>
  </si>
  <si>
    <t>340020876068</t>
  </si>
  <si>
    <t>Hissar</t>
  </si>
  <si>
    <t>MR-10425</t>
  </si>
  <si>
    <t>HX-10013%</t>
  </si>
  <si>
    <t>05.09.13</t>
  </si>
  <si>
    <t>HX-10017%</t>
  </si>
  <si>
    <t>04.12.13</t>
  </si>
  <si>
    <t>HX-10014</t>
  </si>
  <si>
    <t>HX-10015</t>
  </si>
  <si>
    <t>HX-10016%</t>
  </si>
  <si>
    <t>18.11.13</t>
  </si>
  <si>
    <t>20.11.13</t>
  </si>
  <si>
    <t>01.12.13</t>
  </si>
  <si>
    <t>7794-1946</t>
  </si>
  <si>
    <t>HF-143</t>
  </si>
  <si>
    <t>HF-10183</t>
  </si>
  <si>
    <t>25.10.13</t>
  </si>
  <si>
    <t>SAG-Warna PS Project</t>
  </si>
  <si>
    <t>HF - 10182</t>
  </si>
  <si>
    <t>HF - 10184</t>
  </si>
  <si>
    <t>18.07.13</t>
  </si>
  <si>
    <t>03.01.14</t>
  </si>
  <si>
    <t>Bob</t>
  </si>
  <si>
    <t>KMF HF PT Project</t>
  </si>
  <si>
    <t>GR-10028</t>
  </si>
  <si>
    <t>GR-10029</t>
  </si>
  <si>
    <t>GR-10030</t>
  </si>
  <si>
    <t>06.03.13</t>
  </si>
  <si>
    <t>13.11.12</t>
  </si>
  <si>
    <t>17.11.12</t>
  </si>
  <si>
    <t>RS-10005</t>
  </si>
  <si>
    <t>RS-10004</t>
  </si>
  <si>
    <t>23.07.12</t>
  </si>
  <si>
    <t>17.04.11</t>
  </si>
  <si>
    <t>RANA</t>
  </si>
  <si>
    <t>JS-10076</t>
  </si>
  <si>
    <t>JS-10077</t>
  </si>
  <si>
    <t>15.10.13</t>
  </si>
  <si>
    <t>26.10.13</t>
  </si>
  <si>
    <t>JR-10029</t>
  </si>
  <si>
    <t>30.04.13</t>
  </si>
  <si>
    <t>HF-10185</t>
  </si>
  <si>
    <t>20.10.13</t>
  </si>
  <si>
    <t>HF - 10186</t>
  </si>
  <si>
    <t>17.01.14</t>
  </si>
  <si>
    <t>HF - 157</t>
  </si>
  <si>
    <t>JY - 10096</t>
  </si>
  <si>
    <t>JY - 10097</t>
  </si>
  <si>
    <t>JY - 10098</t>
  </si>
  <si>
    <t>25.01.13</t>
  </si>
  <si>
    <t>18.10.13</t>
  </si>
  <si>
    <t>10.10.13</t>
  </si>
  <si>
    <t>J-2104</t>
  </si>
  <si>
    <t>MR-10431</t>
  </si>
  <si>
    <t>08.08.12</t>
  </si>
  <si>
    <t>PTP Meerut</t>
  </si>
  <si>
    <t>MR-10433</t>
  </si>
  <si>
    <t>MR-10432</t>
  </si>
  <si>
    <t>25.06.13</t>
  </si>
  <si>
    <t>M-414</t>
  </si>
  <si>
    <t>BM-65</t>
  </si>
  <si>
    <t>HF - 10187</t>
  </si>
  <si>
    <t>24.08.13</t>
  </si>
  <si>
    <t>HF-642</t>
  </si>
  <si>
    <t>MR-10434</t>
  </si>
  <si>
    <t>12.11.11</t>
  </si>
  <si>
    <t>HX-10018%</t>
  </si>
  <si>
    <t>05.11.13</t>
  </si>
  <si>
    <t>HX-10019</t>
  </si>
  <si>
    <t>HX-10020</t>
  </si>
  <si>
    <t>13.01.13</t>
  </si>
  <si>
    <t>28.11.13</t>
  </si>
  <si>
    <t>340004277617</t>
  </si>
  <si>
    <t>340025787020</t>
  </si>
  <si>
    <t>HK-10028</t>
  </si>
  <si>
    <t>27.11.13</t>
  </si>
  <si>
    <t>CB-950</t>
  </si>
  <si>
    <t>HARDIK</t>
  </si>
  <si>
    <t>HS-100622</t>
  </si>
  <si>
    <t>HFS-106</t>
  </si>
  <si>
    <t>GR-10031</t>
  </si>
  <si>
    <t>GR-10032</t>
  </si>
  <si>
    <t>15.11.12</t>
  </si>
  <si>
    <t>G-7488</t>
  </si>
  <si>
    <t>BPU, SAG BIDAJ</t>
  </si>
  <si>
    <t>30.11.13</t>
  </si>
  <si>
    <t>G-222</t>
  </si>
  <si>
    <t>HS-10624</t>
  </si>
  <si>
    <t>15.09.13</t>
  </si>
  <si>
    <t>2950.52 (29)@</t>
  </si>
  <si>
    <t>SAG HFCBPT PROJECT</t>
  </si>
  <si>
    <t>HS-10625</t>
  </si>
  <si>
    <t>03.03.13</t>
  </si>
  <si>
    <t>2693 (40)@</t>
  </si>
  <si>
    <t>HS-10623</t>
  </si>
  <si>
    <t>24.11.13</t>
  </si>
  <si>
    <t>CB-1222</t>
  </si>
  <si>
    <t>2000@</t>
  </si>
  <si>
    <t>HX-10023</t>
  </si>
  <si>
    <t>24.01.14</t>
  </si>
  <si>
    <t>12235 @</t>
  </si>
  <si>
    <t>SAG warna-PS Project</t>
  </si>
  <si>
    <t>HF - 10188</t>
  </si>
  <si>
    <t>19.04.13</t>
  </si>
  <si>
    <t>Nugget</t>
  </si>
  <si>
    <t>Dambhar, Navsari</t>
  </si>
  <si>
    <t>JF-10014</t>
  </si>
  <si>
    <t>3687(III)</t>
  </si>
  <si>
    <t>Tarbez</t>
  </si>
  <si>
    <t>Kodinar</t>
  </si>
  <si>
    <t>MR-10435</t>
  </si>
  <si>
    <t>13.07.13</t>
  </si>
  <si>
    <t>Rohtak Murrah PT Project</t>
  </si>
  <si>
    <t>MR-10436</t>
  </si>
  <si>
    <t>MR-10437</t>
  </si>
  <si>
    <t>15.10.14</t>
  </si>
  <si>
    <t>01.08.14</t>
  </si>
  <si>
    <t>HLDB-13 275226</t>
  </si>
  <si>
    <t>3060(I)</t>
  </si>
  <si>
    <t>Dagroli Bull</t>
  </si>
  <si>
    <t>Rohtak field bull production Programme, Rohtak</t>
  </si>
  <si>
    <t>3530.69 (IV)</t>
  </si>
  <si>
    <t>JY - 10099</t>
  </si>
  <si>
    <t>JY - 10100</t>
  </si>
  <si>
    <t>08.08.14</t>
  </si>
  <si>
    <t>J-1747</t>
  </si>
  <si>
    <t>Lancrest</t>
  </si>
  <si>
    <t>BPU,SAG Bidaj farm</t>
  </si>
  <si>
    <t>16.10.13</t>
  </si>
  <si>
    <t>7959</t>
  </si>
  <si>
    <t>MN-10011</t>
  </si>
  <si>
    <t>20.10.12</t>
  </si>
  <si>
    <t>DUR-MHBF-209</t>
  </si>
  <si>
    <t>BANAS PT PROJECT</t>
  </si>
  <si>
    <t>MR-10438</t>
  </si>
  <si>
    <t>04.01.14</t>
  </si>
  <si>
    <t>3624 (IV)</t>
  </si>
  <si>
    <t>MR-10426</t>
  </si>
  <si>
    <t>State Cattle Breeding Project, Hissar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</si>
</sst>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#,##0;[Red]#,##0"/>
    <numFmt numFmtId="167" formatCode="0;[Red]0"/>
  </numFmts>
  <fonts count="30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Palatino Linotype"/>
      <family val="1"/>
    </font>
    <font>
      <b/>
      <sz val="9"/>
      <name val="Bookman Old Style"/>
      <family val="1"/>
    </font>
    <font>
      <sz val="9"/>
      <name val="Bookman Old Style"/>
      <family val="1"/>
    </font>
    <font>
      <sz val="10"/>
      <name val="Bookman Old Style"/>
      <family val="1"/>
    </font>
    <font>
      <sz val="10"/>
      <color indexed="8"/>
      <name val="Bookman Old Style"/>
      <family val="1"/>
    </font>
    <font>
      <b/>
      <sz val="10"/>
      <name val="Bookman Old Style"/>
      <family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5" fillId="0" borderId="0"/>
  </cellStyleXfs>
  <cellXfs count="371">
    <xf numFmtId="0" fontId="0" fillId="0" borderId="0" xfId="0"/>
    <xf numFmtId="0" fontId="3" fillId="0" borderId="0" xfId="0" applyFont="1"/>
    <xf numFmtId="0" fontId="7" fillId="0" borderId="0" xfId="0" applyFont="1"/>
    <xf numFmtId="0" fontId="9" fillId="0" borderId="0" xfId="0" applyFont="1" applyBorder="1"/>
    <xf numFmtId="0" fontId="9" fillId="0" borderId="0" xfId="0" applyFont="1"/>
    <xf numFmtId="0" fontId="11" fillId="0" borderId="0" xfId="0" applyFont="1" applyBorder="1" applyAlignment="1">
      <alignment horizontal="center"/>
    </xf>
    <xf numFmtId="0" fontId="12" fillId="0" borderId="0" xfId="0" applyFont="1"/>
    <xf numFmtId="3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/>
    <xf numFmtId="2" fontId="9" fillId="0" borderId="0" xfId="0" applyNumberFormat="1" applyFont="1"/>
    <xf numFmtId="2" fontId="9" fillId="0" borderId="0" xfId="0" applyNumberFormat="1" applyFont="1" applyBorder="1"/>
    <xf numFmtId="2" fontId="7" fillId="0" borderId="0" xfId="0" applyNumberFormat="1" applyFont="1"/>
    <xf numFmtId="1" fontId="3" fillId="0" borderId="1" xfId="0" applyNumberFormat="1" applyFont="1" applyBorder="1" applyAlignment="1">
      <alignment horizontal="center" vertical="center"/>
    </xf>
    <xf numFmtId="1" fontId="7" fillId="0" borderId="0" xfId="0" applyNumberFormat="1" applyFont="1"/>
    <xf numFmtId="1" fontId="9" fillId="0" borderId="0" xfId="0" applyNumberFormat="1" applyFont="1"/>
    <xf numFmtId="1" fontId="9" fillId="0" borderId="0" xfId="0" applyNumberFormat="1" applyFont="1" applyBorder="1"/>
    <xf numFmtId="1" fontId="12" fillId="0" borderId="0" xfId="0" applyNumberFormat="1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/>
    <xf numFmtId="1" fontId="9" fillId="0" borderId="1" xfId="0" applyNumberFormat="1" applyFont="1" applyBorder="1" applyAlignment="1">
      <alignment horizontal="center" vertical="center"/>
    </xf>
    <xf numFmtId="1" fontId="3" fillId="0" borderId="1" xfId="1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2" fontId="3" fillId="0" borderId="1" xfId="0" quotePrefix="1" applyNumberFormat="1" applyFont="1" applyBorder="1" applyAlignment="1">
      <alignment horizontal="center" vertical="center"/>
    </xf>
    <xf numFmtId="3" fontId="3" fillId="0" borderId="1" xfId="1" quotePrefix="1" applyNumberFormat="1" applyFont="1" applyBorder="1" applyAlignment="1" applyProtection="1">
      <alignment horizontal="center" vertical="center"/>
      <protection locked="0"/>
    </xf>
    <xf numFmtId="1" fontId="3" fillId="0" borderId="1" xfId="0" quotePrefix="1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 vertical="center"/>
    </xf>
    <xf numFmtId="3" fontId="3" fillId="0" borderId="0" xfId="0" applyNumberFormat="1" applyFont="1" applyBorder="1" applyAlignment="1"/>
    <xf numFmtId="3" fontId="3" fillId="0" borderId="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/>
    <xf numFmtId="2" fontId="3" fillId="0" borderId="0" xfId="0" applyNumberFormat="1" applyFont="1" applyBorder="1" applyAlignment="1"/>
    <xf numFmtId="3" fontId="3" fillId="0" borderId="3" xfId="0" quotePrefix="1" applyNumberFormat="1" applyFont="1" applyBorder="1" applyAlignment="1">
      <alignment horizontal="center" vertical="center"/>
    </xf>
    <xf numFmtId="1" fontId="3" fillId="0" borderId="3" xfId="0" quotePrefix="1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8" xfId="0" quotePrefix="1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0" xfId="3" applyFont="1" applyFill="1"/>
    <xf numFmtId="3" fontId="3" fillId="0" borderId="2" xfId="3" applyNumberFormat="1" applyFont="1" applyFill="1" applyBorder="1" applyAlignment="1">
      <alignment horizontal="center" vertical="center"/>
    </xf>
    <xf numFmtId="3" fontId="3" fillId="0" borderId="1" xfId="3" applyNumberFormat="1" applyFont="1" applyFill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>
      <alignment horizontal="center" vertical="center"/>
    </xf>
    <xf numFmtId="1" fontId="3" fillId="0" borderId="1" xfId="3" quotePrefix="1" applyNumberFormat="1" applyFont="1" applyFill="1" applyBorder="1" applyAlignment="1">
      <alignment horizontal="center" vertical="center"/>
    </xf>
    <xf numFmtId="2" fontId="3" fillId="0" borderId="1" xfId="3" quotePrefix="1" applyNumberFormat="1" applyFont="1" applyFill="1" applyBorder="1" applyAlignment="1">
      <alignment horizontal="center" vertical="center"/>
    </xf>
    <xf numFmtId="3" fontId="3" fillId="0" borderId="1" xfId="3" quotePrefix="1" applyNumberFormat="1" applyFont="1" applyFill="1" applyBorder="1" applyAlignment="1">
      <alignment horizontal="center" vertical="center"/>
    </xf>
    <xf numFmtId="0" fontId="7" fillId="0" borderId="0" xfId="3" applyFont="1" applyFill="1"/>
    <xf numFmtId="0" fontId="9" fillId="0" borderId="0" xfId="3" applyFont="1" applyFill="1" applyBorder="1"/>
    <xf numFmtId="3" fontId="6" fillId="0" borderId="10" xfId="3" applyNumberFormat="1" applyFont="1" applyFill="1" applyBorder="1" applyAlignment="1">
      <alignment horizontal="left" vertical="center"/>
    </xf>
    <xf numFmtId="3" fontId="6" fillId="0" borderId="11" xfId="3" applyNumberFormat="1" applyFont="1" applyFill="1" applyBorder="1" applyAlignment="1">
      <alignment horizontal="left" vertical="center"/>
    </xf>
    <xf numFmtId="3" fontId="3" fillId="0" borderId="7" xfId="3" applyNumberFormat="1" applyFont="1" applyFill="1" applyBorder="1" applyAlignment="1">
      <alignment horizontal="center" vertical="center"/>
    </xf>
    <xf numFmtId="3" fontId="3" fillId="0" borderId="8" xfId="3" applyNumberFormat="1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8" xfId="3" quotePrefix="1" applyFont="1" applyFill="1" applyBorder="1" applyAlignment="1">
      <alignment horizontal="center" vertical="center"/>
    </xf>
    <xf numFmtId="1" fontId="3" fillId="0" borderId="8" xfId="3" applyNumberFormat="1" applyFont="1" applyFill="1" applyBorder="1" applyAlignment="1">
      <alignment horizontal="center" vertical="center"/>
    </xf>
    <xf numFmtId="164" fontId="3" fillId="0" borderId="8" xfId="3" applyNumberFormat="1" applyFont="1" applyFill="1" applyBorder="1" applyAlignment="1">
      <alignment horizontal="center" vertical="center"/>
    </xf>
    <xf numFmtId="2" fontId="3" fillId="0" borderId="8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/>
    </xf>
    <xf numFmtId="3" fontId="6" fillId="0" borderId="7" xfId="3" applyNumberFormat="1" applyFont="1" applyFill="1" applyBorder="1" applyAlignment="1">
      <alignment horizontal="left" vertical="center"/>
    </xf>
    <xf numFmtId="0" fontId="3" fillId="0" borderId="12" xfId="3" applyFont="1" applyFill="1" applyBorder="1" applyAlignment="1">
      <alignment vertical="center"/>
    </xf>
    <xf numFmtId="0" fontId="3" fillId="0" borderId="13" xfId="3" applyFont="1" applyFill="1" applyBorder="1" applyAlignment="1">
      <alignment vertical="center"/>
    </xf>
    <xf numFmtId="164" fontId="3" fillId="0" borderId="1" xfId="3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3" fontId="6" fillId="0" borderId="14" xfId="3" applyNumberFormat="1" applyFont="1" applyFill="1" applyBorder="1" applyAlignment="1">
      <alignment horizontal="left" vertical="center"/>
    </xf>
    <xf numFmtId="3" fontId="6" fillId="0" borderId="13" xfId="3" applyNumberFormat="1" applyFont="1" applyFill="1" applyBorder="1" applyAlignment="1">
      <alignment horizontal="left" vertical="center"/>
    </xf>
    <xf numFmtId="0" fontId="6" fillId="0" borderId="14" xfId="3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left" vertical="center"/>
    </xf>
    <xf numFmtId="1" fontId="3" fillId="0" borderId="9" xfId="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3" applyFont="1" applyFill="1" applyAlignment="1">
      <alignment vertical="center"/>
    </xf>
    <xf numFmtId="0" fontId="19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5" xfId="3" applyNumberFormat="1" applyFont="1" applyFill="1" applyBorder="1" applyAlignment="1">
      <alignment horizontal="center" vertical="center"/>
    </xf>
    <xf numFmtId="3" fontId="3" fillId="0" borderId="3" xfId="3" applyNumberFormat="1" applyFont="1" applyFill="1" applyBorder="1" applyAlignment="1">
      <alignment horizontal="center" vertical="center"/>
    </xf>
    <xf numFmtId="1" fontId="3" fillId="0" borderId="3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/>
    </xf>
    <xf numFmtId="0" fontId="3" fillId="0" borderId="0" xfId="3" applyFont="1" applyFill="1" applyBorder="1"/>
    <xf numFmtId="1" fontId="3" fillId="0" borderId="0" xfId="3" applyNumberFormat="1" applyFont="1" applyFill="1" applyBorder="1"/>
    <xf numFmtId="2" fontId="3" fillId="0" borderId="0" xfId="3" applyNumberFormat="1" applyFont="1" applyFill="1" applyBorder="1"/>
    <xf numFmtId="12" fontId="18" fillId="0" borderId="0" xfId="3" applyNumberFormat="1" applyFont="1" applyFill="1" applyBorder="1" applyAlignment="1">
      <alignment horizontal="center"/>
    </xf>
    <xf numFmtId="1" fontId="3" fillId="0" borderId="0" xfId="3" applyNumberFormat="1" applyFont="1" applyFill="1"/>
    <xf numFmtId="2" fontId="3" fillId="0" borderId="0" xfId="3" applyNumberFormat="1" applyFont="1" applyFill="1"/>
    <xf numFmtId="0" fontId="2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0" xfId="3" applyFont="1" applyFill="1" applyBorder="1" applyAlignment="1">
      <alignment horizontal="center"/>
    </xf>
    <xf numFmtId="3" fontId="3" fillId="0" borderId="15" xfId="3" applyNumberFormat="1" applyFont="1" applyFill="1" applyBorder="1" applyAlignment="1">
      <alignment horizontal="center" vertical="center"/>
    </xf>
    <xf numFmtId="1" fontId="3" fillId="0" borderId="15" xfId="3" applyNumberFormat="1" applyFont="1" applyFill="1" applyBorder="1" applyAlignment="1">
      <alignment horizontal="center" vertical="center"/>
    </xf>
    <xf numFmtId="2" fontId="3" fillId="0" borderId="15" xfId="3" applyNumberFormat="1" applyFont="1" applyFill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1" xfId="3" quotePrefix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1" fontId="3" fillId="0" borderId="0" xfId="1" applyNumberFormat="1" applyFont="1" applyBorder="1" applyAlignment="1" applyProtection="1">
      <alignment horizontal="center" vertical="center"/>
      <protection locked="0"/>
    </xf>
    <xf numFmtId="2" fontId="3" fillId="0" borderId="0" xfId="0" quotePrefix="1" applyNumberFormat="1" applyFont="1" applyBorder="1" applyAlignment="1">
      <alignment horizontal="center" vertical="center"/>
    </xf>
    <xf numFmtId="1" fontId="3" fillId="0" borderId="0" xfId="0" quotePrefix="1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/>
    </xf>
    <xf numFmtId="167" fontId="3" fillId="0" borderId="1" xfId="3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" fontId="3" fillId="0" borderId="15" xfId="1" applyNumberFormat="1" applyFont="1" applyBorder="1" applyAlignment="1" applyProtection="1">
      <alignment horizontal="center" vertical="center"/>
      <protection locked="0"/>
    </xf>
    <xf numFmtId="0" fontId="3" fillId="0" borderId="3" xfId="0" quotePrefix="1" applyFont="1" applyBorder="1" applyAlignment="1">
      <alignment horizontal="center" vertical="center"/>
    </xf>
    <xf numFmtId="1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center"/>
    </xf>
    <xf numFmtId="0" fontId="3" fillId="0" borderId="4" xfId="0" applyFont="1" applyBorder="1"/>
    <xf numFmtId="0" fontId="3" fillId="0" borderId="3" xfId="3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7" xfId="3" applyFont="1" applyFill="1" applyBorder="1" applyAlignment="1">
      <alignment horizontal="left" vertical="center"/>
    </xf>
    <xf numFmtId="3" fontId="6" fillId="0" borderId="17" xfId="3" applyNumberFormat="1" applyFont="1" applyFill="1" applyBorder="1" applyAlignment="1">
      <alignment horizontal="left" vertical="center"/>
    </xf>
    <xf numFmtId="0" fontId="3" fillId="0" borderId="16" xfId="3" applyFont="1" applyFill="1" applyBorder="1"/>
    <xf numFmtId="3" fontId="3" fillId="0" borderId="4" xfId="3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17" xfId="3" applyNumberFormat="1" applyFont="1" applyFill="1" applyBorder="1" applyAlignment="1">
      <alignment horizontal="center" vertical="center"/>
    </xf>
    <xf numFmtId="0" fontId="3" fillId="0" borderId="17" xfId="3" applyFont="1" applyFill="1" applyBorder="1" applyAlignment="1">
      <alignment vertical="center"/>
    </xf>
    <xf numFmtId="0" fontId="6" fillId="0" borderId="17" xfId="3" applyFont="1" applyFill="1" applyBorder="1" applyAlignment="1">
      <alignment vertical="center"/>
    </xf>
    <xf numFmtId="3" fontId="3" fillId="0" borderId="4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0" xfId="0" quotePrefix="1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8" xfId="3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167" fontId="3" fillId="0" borderId="3" xfId="0" applyNumberFormat="1" applyFont="1" applyBorder="1" applyAlignment="1">
      <alignment horizontal="center" vertical="center"/>
    </xf>
    <xf numFmtId="2" fontId="3" fillId="0" borderId="3" xfId="3" applyNumberFormat="1" applyFont="1" applyFill="1" applyBorder="1" applyAlignment="1">
      <alignment horizontal="center" vertical="center"/>
    </xf>
    <xf numFmtId="3" fontId="3" fillId="0" borderId="6" xfId="3" applyNumberFormat="1" applyFont="1" applyFill="1" applyBorder="1" applyAlignment="1">
      <alignment horizontal="center" vertical="center" wrapText="1"/>
    </xf>
    <xf numFmtId="3" fontId="3" fillId="0" borderId="12" xfId="3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" fontId="3" fillId="0" borderId="15" xfId="3" quotePrefix="1" applyNumberFormat="1" applyFont="1" applyFill="1" applyBorder="1" applyAlignment="1">
      <alignment horizontal="center" vertical="center"/>
    </xf>
    <xf numFmtId="1" fontId="3" fillId="0" borderId="8" xfId="3" quotePrefix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1" fontId="3" fillId="0" borderId="1" xfId="1" quotePrefix="1" applyNumberFormat="1" applyFont="1" applyBorder="1" applyAlignment="1" applyProtection="1">
      <alignment horizontal="center" vertical="center"/>
      <protection locked="0"/>
    </xf>
    <xf numFmtId="1" fontId="3" fillId="0" borderId="1" xfId="1" quotePrefix="1" applyNumberFormat="1" applyFont="1" applyBorder="1" applyAlignment="1" applyProtection="1">
      <alignment horizontal="center" vertical="center" wrapText="1"/>
      <protection locked="0"/>
    </xf>
    <xf numFmtId="1" fontId="3" fillId="0" borderId="3" xfId="1" quotePrefix="1" applyNumberFormat="1" applyFont="1" applyBorder="1" applyAlignment="1" applyProtection="1">
      <alignment horizontal="center" vertical="center"/>
      <protection locked="0"/>
    </xf>
    <xf numFmtId="1" fontId="3" fillId="0" borderId="8" xfId="0" quotePrefix="1" applyNumberFormat="1" applyFont="1" applyBorder="1" applyAlignment="1">
      <alignment horizontal="center" vertical="center" wrapText="1"/>
    </xf>
    <xf numFmtId="1" fontId="3" fillId="0" borderId="20" xfId="0" quotePrefix="1" applyNumberFormat="1" applyFont="1" applyBorder="1" applyAlignment="1">
      <alignment horizontal="center" vertical="center"/>
    </xf>
    <xf numFmtId="1" fontId="3" fillId="0" borderId="3" xfId="3" quotePrefix="1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22" xfId="0" quotePrefix="1" applyFont="1" applyBorder="1" applyAlignment="1">
      <alignment horizontal="center" vertical="center"/>
    </xf>
    <xf numFmtId="1" fontId="3" fillId="0" borderId="22" xfId="1" quotePrefix="1" applyNumberFormat="1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24" xfId="0" quotePrefix="1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1" fontId="3" fillId="0" borderId="24" xfId="0" quotePrefix="1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0" xfId="3" quotePrefix="1" applyNumberFormat="1" applyFont="1" applyFill="1" applyAlignment="1">
      <alignment horizontal="center" vertical="center"/>
    </xf>
    <xf numFmtId="3" fontId="3" fillId="0" borderId="6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" fontId="3" fillId="0" borderId="8" xfId="1" applyNumberFormat="1" applyFont="1" applyBorder="1" applyAlignment="1" applyProtection="1">
      <alignment horizontal="center" vertical="center"/>
      <protection locked="0"/>
    </xf>
    <xf numFmtId="1" fontId="3" fillId="0" borderId="22" xfId="0" applyNumberFormat="1" applyFont="1" applyBorder="1" applyAlignment="1">
      <alignment horizontal="center" vertical="center"/>
    </xf>
    <xf numFmtId="1" fontId="3" fillId="0" borderId="22" xfId="0" quotePrefix="1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3" fillId="0" borderId="13" xfId="3" quotePrefix="1" applyFont="1" applyFill="1" applyBorder="1" applyAlignment="1">
      <alignment horizontal="center" vertical="center"/>
    </xf>
    <xf numFmtId="1" fontId="3" fillId="0" borderId="22" xfId="3" quotePrefix="1" applyNumberFormat="1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/>
    </xf>
    <xf numFmtId="0" fontId="3" fillId="0" borderId="8" xfId="3" quotePrefix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3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right" vertical="center"/>
    </xf>
    <xf numFmtId="3" fontId="22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/>
    </xf>
    <xf numFmtId="3" fontId="22" fillId="2" borderId="1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 vertical="center"/>
    </xf>
    <xf numFmtId="164" fontId="28" fillId="0" borderId="1" xfId="0" quotePrefix="1" applyNumberFormat="1" applyFont="1" applyBorder="1" applyAlignment="1">
      <alignment horizontal="center"/>
    </xf>
    <xf numFmtId="0" fontId="22" fillId="0" borderId="1" xfId="0" applyFont="1" applyBorder="1"/>
    <xf numFmtId="164" fontId="22" fillId="0" borderId="1" xfId="0" applyNumberFormat="1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7" fillId="0" borderId="1" xfId="4" applyNumberFormat="1" applyFont="1" applyFill="1" applyBorder="1" applyAlignment="1">
      <alignment vertical="center"/>
    </xf>
    <xf numFmtId="0" fontId="28" fillId="0" borderId="1" xfId="0" quotePrefix="1" applyFont="1" applyBorder="1" applyAlignment="1">
      <alignment horizontal="center"/>
    </xf>
    <xf numFmtId="0" fontId="22" fillId="0" borderId="1" xfId="0" quotePrefix="1" applyFont="1" applyBorder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164" fontId="23" fillId="0" borderId="1" xfId="0" quotePrefix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13" fillId="0" borderId="8" xfId="2" applyNumberFormat="1" applyFill="1" applyBorder="1" applyAlignment="1" applyProtection="1">
      <alignment horizontal="center" vertical="center"/>
    </xf>
    <xf numFmtId="3" fontId="3" fillId="0" borderId="23" xfId="3" applyNumberFormat="1" applyFont="1" applyFill="1" applyBorder="1" applyAlignment="1">
      <alignment horizontal="center" vertical="center"/>
    </xf>
    <xf numFmtId="0" fontId="3" fillId="0" borderId="24" xfId="3" applyFont="1" applyFill="1" applyBorder="1" applyAlignment="1">
      <alignment horizontal="center" vertical="center"/>
    </xf>
    <xf numFmtId="0" fontId="3" fillId="0" borderId="24" xfId="3" applyFont="1" applyFill="1" applyBorder="1" applyAlignment="1">
      <alignment horizontal="center" vertical="center" wrapText="1"/>
    </xf>
    <xf numFmtId="1" fontId="3" fillId="0" borderId="24" xfId="3" applyNumberFormat="1" applyFont="1" applyFill="1" applyBorder="1" applyAlignment="1">
      <alignment horizontal="center" vertical="center"/>
    </xf>
    <xf numFmtId="2" fontId="3" fillId="0" borderId="3" xfId="3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9" fillId="0" borderId="0" xfId="0" applyNumberFormat="1" applyFont="1" applyAlignment="1">
      <alignment horizontal="center"/>
    </xf>
    <xf numFmtId="1" fontId="29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3" fontId="4" fillId="0" borderId="3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6" fillId="0" borderId="10" xfId="0" applyNumberFormat="1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left" vertical="center" wrapText="1"/>
    </xf>
    <xf numFmtId="3" fontId="6" fillId="0" borderId="2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3" fontId="6" fillId="0" borderId="30" xfId="0" applyNumberFormat="1" applyFont="1" applyBorder="1" applyAlignment="1">
      <alignment horizontal="left" vertical="center" wrapText="1"/>
    </xf>
    <xf numFmtId="3" fontId="6" fillId="0" borderId="31" xfId="0" applyNumberFormat="1" applyFont="1" applyBorder="1" applyAlignment="1">
      <alignment horizontal="left" vertical="center" wrapText="1"/>
    </xf>
    <xf numFmtId="3" fontId="6" fillId="0" borderId="32" xfId="0" applyNumberFormat="1" applyFont="1" applyBorder="1" applyAlignment="1">
      <alignment horizontal="left" vertical="center" wrapText="1"/>
    </xf>
    <xf numFmtId="2" fontId="6" fillId="0" borderId="34" xfId="0" applyNumberFormat="1" applyFont="1" applyBorder="1" applyAlignment="1">
      <alignment horizontal="center" vertical="center" wrapText="1"/>
    </xf>
    <xf numFmtId="2" fontId="6" fillId="0" borderId="35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3" fontId="6" fillId="0" borderId="36" xfId="0" applyNumberFormat="1" applyFont="1" applyBorder="1" applyAlignment="1">
      <alignment horizontal="center" vertical="center" wrapText="1"/>
    </xf>
    <xf numFmtId="3" fontId="6" fillId="0" borderId="37" xfId="0" applyNumberFormat="1" applyFont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34" xfId="0" applyNumberFormat="1" applyFont="1" applyBorder="1" applyAlignment="1">
      <alignment horizontal="center" vertical="center" wrapText="1"/>
    </xf>
    <xf numFmtId="3" fontId="6" fillId="0" borderId="35" xfId="0" applyNumberFormat="1" applyFont="1" applyBorder="1" applyAlignment="1">
      <alignment horizontal="center" vertical="center" wrapText="1"/>
    </xf>
    <xf numFmtId="3" fontId="6" fillId="0" borderId="25" xfId="0" applyNumberFormat="1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14" fillId="0" borderId="29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24" xfId="0" applyNumberFormat="1" applyFont="1" applyBorder="1" applyAlignment="1">
      <alignment horizontal="center" vertical="center" wrapText="1"/>
    </xf>
    <xf numFmtId="1" fontId="14" fillId="0" borderId="29" xfId="0" applyNumberFormat="1" applyFont="1" applyBorder="1" applyAlignment="1">
      <alignment horizontal="center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24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left" vertical="center" wrapText="1"/>
    </xf>
    <xf numFmtId="3" fontId="14" fillId="0" borderId="11" xfId="0" applyNumberFormat="1" applyFont="1" applyBorder="1" applyAlignment="1">
      <alignment horizontal="left" vertical="center" wrapText="1"/>
    </xf>
    <xf numFmtId="3" fontId="14" fillId="0" borderId="16" xfId="0" applyNumberFormat="1" applyFont="1" applyBorder="1" applyAlignment="1">
      <alignment horizontal="left" vertical="center" wrapText="1"/>
    </xf>
    <xf numFmtId="3" fontId="14" fillId="0" borderId="30" xfId="0" applyNumberFormat="1" applyFont="1" applyBorder="1" applyAlignment="1">
      <alignment horizontal="left" vertical="center" wrapText="1"/>
    </xf>
    <xf numFmtId="3" fontId="14" fillId="0" borderId="31" xfId="0" applyNumberFormat="1" applyFont="1" applyBorder="1" applyAlignment="1">
      <alignment horizontal="left" vertical="center" wrapText="1"/>
    </xf>
    <xf numFmtId="3" fontId="14" fillId="0" borderId="32" xfId="0" applyNumberFormat="1" applyFont="1" applyBorder="1" applyAlignment="1">
      <alignment horizontal="left" vertical="center" wrapText="1"/>
    </xf>
    <xf numFmtId="3" fontId="14" fillId="0" borderId="34" xfId="0" applyNumberFormat="1" applyFont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3" fontId="14" fillId="0" borderId="25" xfId="0" applyNumberFormat="1" applyFont="1" applyBorder="1" applyAlignment="1">
      <alignment horizontal="center" vertical="center" wrapText="1"/>
    </xf>
    <xf numFmtId="3" fontId="14" fillId="0" borderId="36" xfId="0" applyNumberFormat="1" applyFont="1" applyBorder="1" applyAlignment="1">
      <alignment horizontal="center" vertical="center" wrapText="1"/>
    </xf>
    <xf numFmtId="3" fontId="14" fillId="0" borderId="37" xfId="0" applyNumberFormat="1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center" vertical="center" wrapText="1"/>
    </xf>
    <xf numFmtId="2" fontId="14" fillId="0" borderId="29" xfId="0" applyNumberFormat="1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2" fontId="14" fillId="0" borderId="24" xfId="0" applyNumberFormat="1" applyFont="1" applyBorder="1" applyAlignment="1">
      <alignment horizontal="center" vertical="center" wrapText="1"/>
    </xf>
    <xf numFmtId="3" fontId="6" fillId="0" borderId="36" xfId="3" applyNumberFormat="1" applyFont="1" applyFill="1" applyBorder="1" applyAlignment="1">
      <alignment horizontal="center" vertical="center" wrapText="1"/>
    </xf>
    <xf numFmtId="3" fontId="6" fillId="0" borderId="37" xfId="3" applyNumberFormat="1" applyFont="1" applyFill="1" applyBorder="1" applyAlignment="1">
      <alignment horizontal="center" vertical="center" wrapText="1"/>
    </xf>
    <xf numFmtId="3" fontId="6" fillId="0" borderId="23" xfId="3" applyNumberFormat="1" applyFont="1" applyFill="1" applyBorder="1" applyAlignment="1">
      <alignment horizontal="center" vertical="center" wrapText="1"/>
    </xf>
    <xf numFmtId="3" fontId="6" fillId="0" borderId="29" xfId="3" applyNumberFormat="1" applyFont="1" applyFill="1" applyBorder="1" applyAlignment="1">
      <alignment horizontal="center" vertical="center" wrapText="1"/>
    </xf>
    <xf numFmtId="3" fontId="6" fillId="0" borderId="9" xfId="3" applyNumberFormat="1" applyFont="1" applyFill="1" applyBorder="1" applyAlignment="1">
      <alignment horizontal="center" vertical="center" wrapText="1"/>
    </xf>
    <xf numFmtId="3" fontId="6" fillId="0" borderId="24" xfId="3" applyNumberFormat="1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3" fontId="16" fillId="0" borderId="33" xfId="3" applyNumberFormat="1" applyFont="1" applyFill="1" applyBorder="1" applyAlignment="1">
      <alignment horizontal="center" vertical="center"/>
    </xf>
    <xf numFmtId="1" fontId="6" fillId="0" borderId="29" xfId="3" applyNumberFormat="1" applyFont="1" applyFill="1" applyBorder="1" applyAlignment="1">
      <alignment horizontal="center" vertical="center" wrapText="1"/>
    </xf>
    <xf numFmtId="1" fontId="6" fillId="0" borderId="9" xfId="3" applyNumberFormat="1" applyFont="1" applyFill="1" applyBorder="1" applyAlignment="1">
      <alignment horizontal="center" vertical="center" wrapText="1"/>
    </xf>
    <xf numFmtId="1" fontId="6" fillId="0" borderId="24" xfId="3" applyNumberFormat="1" applyFont="1" applyFill="1" applyBorder="1" applyAlignment="1">
      <alignment horizontal="center" vertical="center" wrapText="1"/>
    </xf>
    <xf numFmtId="2" fontId="6" fillId="0" borderId="29" xfId="3" applyNumberFormat="1" applyFont="1" applyFill="1" applyBorder="1" applyAlignment="1">
      <alignment horizontal="center" vertical="center" wrapText="1"/>
    </xf>
    <xf numFmtId="2" fontId="6" fillId="0" borderId="9" xfId="3" applyNumberFormat="1" applyFont="1" applyFill="1" applyBorder="1" applyAlignment="1">
      <alignment horizontal="center" vertical="center" wrapText="1"/>
    </xf>
    <xf numFmtId="2" fontId="6" fillId="0" borderId="24" xfId="3" applyNumberFormat="1" applyFont="1" applyFill="1" applyBorder="1" applyAlignment="1">
      <alignment horizontal="center" vertical="center" wrapText="1"/>
    </xf>
    <xf numFmtId="1" fontId="6" fillId="0" borderId="34" xfId="3" applyNumberFormat="1" applyFont="1" applyFill="1" applyBorder="1" applyAlignment="1">
      <alignment horizontal="center" vertical="center" wrapText="1"/>
    </xf>
    <xf numFmtId="1" fontId="6" fillId="0" borderId="35" xfId="3" applyNumberFormat="1" applyFont="1" applyFill="1" applyBorder="1" applyAlignment="1">
      <alignment horizontal="center" vertical="center" wrapText="1"/>
    </xf>
    <xf numFmtId="1" fontId="6" fillId="0" borderId="25" xfId="3" applyNumberFormat="1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left" vertical="center"/>
    </xf>
    <xf numFmtId="0" fontId="6" fillId="0" borderId="13" xfId="3" applyFont="1" applyFill="1" applyBorder="1" applyAlignment="1">
      <alignment horizontal="left" vertical="center"/>
    </xf>
    <xf numFmtId="0" fontId="6" fillId="0" borderId="17" xfId="3" applyFont="1" applyFill="1" applyBorder="1" applyAlignment="1">
      <alignment horizontal="left" vertical="center"/>
    </xf>
    <xf numFmtId="12" fontId="18" fillId="0" borderId="0" xfId="3" applyNumberFormat="1" applyFont="1" applyFill="1" applyBorder="1" applyAlignment="1">
      <alignment horizontal="center"/>
    </xf>
    <xf numFmtId="3" fontId="6" fillId="0" borderId="41" xfId="3" applyNumberFormat="1" applyFont="1" applyFill="1" applyBorder="1" applyAlignment="1">
      <alignment horizontal="left" vertical="center"/>
    </xf>
    <xf numFmtId="3" fontId="6" fillId="0" borderId="42" xfId="3" applyNumberFormat="1" applyFont="1" applyFill="1" applyBorder="1" applyAlignment="1">
      <alignment horizontal="left" vertical="center"/>
    </xf>
    <xf numFmtId="3" fontId="6" fillId="0" borderId="43" xfId="3" applyNumberFormat="1" applyFont="1" applyFill="1" applyBorder="1" applyAlignment="1">
      <alignment horizontal="left" vertical="center"/>
    </xf>
    <xf numFmtId="3" fontId="6" fillId="0" borderId="14" xfId="3" applyNumberFormat="1" applyFont="1" applyFill="1" applyBorder="1" applyAlignment="1">
      <alignment horizontal="left" vertical="center"/>
    </xf>
    <xf numFmtId="3" fontId="6" fillId="0" borderId="13" xfId="3" applyNumberFormat="1" applyFont="1" applyFill="1" applyBorder="1" applyAlignment="1">
      <alignment horizontal="left" vertical="center"/>
    </xf>
    <xf numFmtId="3" fontId="6" fillId="0" borderId="17" xfId="3" applyNumberFormat="1" applyFont="1" applyFill="1" applyBorder="1" applyAlignment="1">
      <alignment horizontal="left" vertical="center"/>
    </xf>
    <xf numFmtId="3" fontId="6" fillId="0" borderId="30" xfId="3" applyNumberFormat="1" applyFont="1" applyFill="1" applyBorder="1" applyAlignment="1">
      <alignment horizontal="left" vertical="center"/>
    </xf>
    <xf numFmtId="3" fontId="6" fillId="0" borderId="31" xfId="3" applyNumberFormat="1" applyFont="1" applyFill="1" applyBorder="1" applyAlignment="1">
      <alignment horizontal="left" vertical="center"/>
    </xf>
    <xf numFmtId="3" fontId="6" fillId="0" borderId="32" xfId="3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3" fontId="16" fillId="0" borderId="11" xfId="3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24" fillId="2" borderId="12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Comma" xfId="1" builtinId="3"/>
    <cellStyle name="Hyperlink" xfId="2" builtinId="8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2000@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3"/>
  <sheetViews>
    <sheetView workbookViewId="0">
      <pane ySplit="8" topLeftCell="A57" activePane="bottomLeft" state="frozen"/>
      <selection pane="bottomLeft" activeCell="A61" sqref="A61:XFD61"/>
    </sheetView>
  </sheetViews>
  <sheetFormatPr defaultRowHeight="12.75"/>
  <cols>
    <col min="1" max="1" width="7.5703125" style="4" customWidth="1"/>
    <col min="2" max="2" width="12.5703125" style="4" customWidth="1"/>
    <col min="3" max="3" width="8.5703125" style="4" customWidth="1"/>
    <col min="4" max="4" width="10.140625" style="4" customWidth="1"/>
    <col min="5" max="5" width="21.7109375" style="4" customWidth="1"/>
    <col min="6" max="7" width="11.7109375" style="14" customWidth="1"/>
    <col min="8" max="8" width="8.5703125" style="9" customWidth="1"/>
    <col min="9" max="9" width="10" style="4" customWidth="1"/>
    <col min="10" max="10" width="12.5703125" style="14" customWidth="1"/>
    <col min="11" max="11" width="30" style="4" customWidth="1"/>
    <col min="12" max="16384" width="9.140625" style="4"/>
  </cols>
  <sheetData>
    <row r="1" spans="1:15" ht="18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1"/>
    </row>
    <row r="2" spans="1:15" ht="15">
      <c r="A2" s="260" t="s">
        <v>1073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1"/>
    </row>
    <row r="3" spans="1:15" ht="15.75">
      <c r="A3" s="261" t="s">
        <v>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1"/>
    </row>
    <row r="4" spans="1:15" ht="14.25">
      <c r="A4" s="262" t="s">
        <v>309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1"/>
    </row>
    <row r="5" spans="1:15" s="1" customFormat="1" ht="18.75" thickBot="1">
      <c r="A5" s="258" t="s">
        <v>169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</row>
    <row r="6" spans="1:15" s="2" customFormat="1" ht="21" customHeight="1">
      <c r="A6" s="281" t="s">
        <v>3</v>
      </c>
      <c r="B6" s="266" t="s">
        <v>186</v>
      </c>
      <c r="C6" s="266" t="s">
        <v>5</v>
      </c>
      <c r="D6" s="266" t="s">
        <v>489</v>
      </c>
      <c r="E6" s="266" t="s">
        <v>6</v>
      </c>
      <c r="F6" s="269" t="s">
        <v>7</v>
      </c>
      <c r="G6" s="269" t="s">
        <v>1131</v>
      </c>
      <c r="H6" s="272" t="s">
        <v>8</v>
      </c>
      <c r="I6" s="266" t="s">
        <v>9</v>
      </c>
      <c r="J6" s="269" t="s">
        <v>194</v>
      </c>
      <c r="K6" s="278" t="s">
        <v>202</v>
      </c>
    </row>
    <row r="7" spans="1:15" s="2" customFormat="1" ht="21" customHeight="1">
      <c r="A7" s="282"/>
      <c r="B7" s="267"/>
      <c r="C7" s="267"/>
      <c r="D7" s="267"/>
      <c r="E7" s="267"/>
      <c r="F7" s="270"/>
      <c r="G7" s="270"/>
      <c r="H7" s="273"/>
      <c r="I7" s="267"/>
      <c r="J7" s="270"/>
      <c r="K7" s="279"/>
    </row>
    <row r="8" spans="1:15" s="2" customFormat="1" ht="37.5" customHeight="1" thickBot="1">
      <c r="A8" s="283"/>
      <c r="B8" s="268"/>
      <c r="C8" s="268"/>
      <c r="D8" s="268"/>
      <c r="E8" s="268"/>
      <c r="F8" s="271"/>
      <c r="G8" s="271"/>
      <c r="H8" s="274"/>
      <c r="I8" s="268"/>
      <c r="J8" s="271"/>
      <c r="K8" s="280"/>
    </row>
    <row r="9" spans="1:15" s="2" customFormat="1" ht="18" customHeight="1">
      <c r="A9" s="275" t="s">
        <v>490</v>
      </c>
      <c r="B9" s="276"/>
      <c r="C9" s="276"/>
      <c r="D9" s="276"/>
      <c r="E9" s="276"/>
      <c r="F9" s="276"/>
      <c r="G9" s="276"/>
      <c r="H9" s="276"/>
      <c r="I9" s="276"/>
      <c r="J9" s="276"/>
      <c r="K9" s="277"/>
    </row>
    <row r="10" spans="1:15" ht="18" customHeight="1">
      <c r="A10" s="22">
        <v>1</v>
      </c>
      <c r="B10" s="7" t="s">
        <v>401</v>
      </c>
      <c r="C10" s="17" t="s">
        <v>249</v>
      </c>
      <c r="D10" s="23" t="s">
        <v>11</v>
      </c>
      <c r="E10" s="17" t="s">
        <v>82</v>
      </c>
      <c r="F10" s="21">
        <v>4800</v>
      </c>
      <c r="G10" s="179" t="s">
        <v>11</v>
      </c>
      <c r="H10" s="18">
        <v>6.58</v>
      </c>
      <c r="I10" s="17" t="s">
        <v>183</v>
      </c>
      <c r="J10" s="12">
        <v>3562</v>
      </c>
      <c r="K10" s="30" t="s">
        <v>275</v>
      </c>
      <c r="L10" s="5"/>
      <c r="M10" s="5"/>
      <c r="N10" s="5"/>
      <c r="O10" s="42"/>
    </row>
    <row r="11" spans="1:15" ht="18" customHeight="1">
      <c r="A11" s="22">
        <v>2</v>
      </c>
      <c r="B11" s="7" t="s">
        <v>362</v>
      </c>
      <c r="C11" s="17" t="s">
        <v>363</v>
      </c>
      <c r="D11" s="23" t="s">
        <v>11</v>
      </c>
      <c r="E11" s="17" t="s">
        <v>364</v>
      </c>
      <c r="F11" s="21">
        <v>4300</v>
      </c>
      <c r="G11" s="179" t="s">
        <v>11</v>
      </c>
      <c r="H11" s="18">
        <v>7.5</v>
      </c>
      <c r="I11" s="17" t="s">
        <v>365</v>
      </c>
      <c r="J11" s="12">
        <v>4446</v>
      </c>
      <c r="K11" s="30" t="s">
        <v>275</v>
      </c>
      <c r="M11" s="5"/>
      <c r="N11" s="5"/>
      <c r="O11" s="42"/>
    </row>
    <row r="12" spans="1:15" ht="18" customHeight="1">
      <c r="A12" s="22">
        <v>3</v>
      </c>
      <c r="B12" s="7" t="s">
        <v>170</v>
      </c>
      <c r="C12" s="17" t="s">
        <v>70</v>
      </c>
      <c r="D12" s="23" t="s">
        <v>11</v>
      </c>
      <c r="E12" s="17">
        <v>8512</v>
      </c>
      <c r="F12" s="21">
        <v>3700</v>
      </c>
      <c r="G12" s="179" t="s">
        <v>11</v>
      </c>
      <c r="H12" s="18">
        <v>7.41</v>
      </c>
      <c r="I12" s="17" t="s">
        <v>171</v>
      </c>
      <c r="J12" s="12">
        <v>1821</v>
      </c>
      <c r="K12" s="30" t="s">
        <v>275</v>
      </c>
      <c r="L12" s="3"/>
      <c r="M12" s="5"/>
      <c r="N12" s="5"/>
      <c r="O12" s="42"/>
    </row>
    <row r="13" spans="1:15" ht="18" customHeight="1">
      <c r="A13" s="22">
        <v>4</v>
      </c>
      <c r="B13" s="7" t="s">
        <v>1537</v>
      </c>
      <c r="C13" s="17" t="s">
        <v>1540</v>
      </c>
      <c r="D13" s="23" t="s">
        <v>11</v>
      </c>
      <c r="E13" s="17" t="s">
        <v>1543</v>
      </c>
      <c r="F13" s="21">
        <v>3097</v>
      </c>
      <c r="G13" s="179" t="s">
        <v>11</v>
      </c>
      <c r="H13" s="24">
        <v>6.4</v>
      </c>
      <c r="I13" s="17" t="s">
        <v>171</v>
      </c>
      <c r="J13" s="12">
        <v>1821</v>
      </c>
      <c r="K13" s="30" t="s">
        <v>866</v>
      </c>
      <c r="L13" s="3"/>
      <c r="M13" s="5"/>
      <c r="N13" s="5"/>
      <c r="O13" s="42"/>
    </row>
    <row r="14" spans="1:15" ht="18" customHeight="1">
      <c r="A14" s="22">
        <v>5</v>
      </c>
      <c r="B14" s="7" t="s">
        <v>1538</v>
      </c>
      <c r="C14" s="17" t="s">
        <v>1541</v>
      </c>
      <c r="D14" s="23" t="s">
        <v>11</v>
      </c>
      <c r="E14" s="17" t="s">
        <v>1544</v>
      </c>
      <c r="F14" s="21">
        <v>3330</v>
      </c>
      <c r="G14" s="179" t="s">
        <v>11</v>
      </c>
      <c r="H14" s="24" t="s">
        <v>11</v>
      </c>
      <c r="I14" s="17" t="s">
        <v>365</v>
      </c>
      <c r="J14" s="12">
        <v>4446</v>
      </c>
      <c r="K14" s="30" t="s">
        <v>275</v>
      </c>
      <c r="L14" s="3"/>
      <c r="M14" s="5"/>
      <c r="N14" s="5"/>
      <c r="O14" s="42"/>
    </row>
    <row r="15" spans="1:15" ht="18" customHeight="1">
      <c r="A15" s="22">
        <v>6</v>
      </c>
      <c r="B15" s="7" t="s">
        <v>1539</v>
      </c>
      <c r="C15" s="17" t="s">
        <v>1542</v>
      </c>
      <c r="D15" s="23" t="s">
        <v>11</v>
      </c>
      <c r="E15" s="23" t="s">
        <v>1545</v>
      </c>
      <c r="F15" s="21">
        <v>3391</v>
      </c>
      <c r="G15" s="179" t="s">
        <v>11</v>
      </c>
      <c r="H15" s="24">
        <v>6.49</v>
      </c>
      <c r="I15" s="17" t="s">
        <v>171</v>
      </c>
      <c r="J15" s="12">
        <v>1821</v>
      </c>
      <c r="K15" s="30" t="s">
        <v>275</v>
      </c>
      <c r="L15" s="3"/>
      <c r="M15" s="5"/>
      <c r="N15" s="5"/>
      <c r="O15" s="42"/>
    </row>
    <row r="16" spans="1:15" ht="18" customHeight="1">
      <c r="A16" s="22">
        <v>7</v>
      </c>
      <c r="B16" s="7" t="s">
        <v>1231</v>
      </c>
      <c r="C16" s="17" t="s">
        <v>979</v>
      </c>
      <c r="D16" s="23" t="s">
        <v>11</v>
      </c>
      <c r="E16" s="17" t="s">
        <v>1232</v>
      </c>
      <c r="F16" s="21">
        <v>3686</v>
      </c>
      <c r="G16" s="179" t="s">
        <v>11</v>
      </c>
      <c r="H16" s="18">
        <v>7.6</v>
      </c>
      <c r="I16" s="17" t="s">
        <v>73</v>
      </c>
      <c r="J16" s="12">
        <v>1819</v>
      </c>
      <c r="K16" s="30" t="s">
        <v>866</v>
      </c>
      <c r="L16" s="3"/>
      <c r="M16" s="5"/>
      <c r="N16" s="5"/>
      <c r="O16" s="42"/>
    </row>
    <row r="17" spans="1:15" ht="18" customHeight="1">
      <c r="A17" s="22">
        <v>8</v>
      </c>
      <c r="B17" s="7" t="s">
        <v>1531</v>
      </c>
      <c r="C17" s="17" t="s">
        <v>1532</v>
      </c>
      <c r="D17" s="23" t="s">
        <v>11</v>
      </c>
      <c r="E17" s="23" t="s">
        <v>1533</v>
      </c>
      <c r="F17" s="21">
        <v>3175</v>
      </c>
      <c r="G17" s="179" t="s">
        <v>11</v>
      </c>
      <c r="H17" s="24" t="s">
        <v>11</v>
      </c>
      <c r="I17" s="17" t="s">
        <v>73</v>
      </c>
      <c r="J17" s="12">
        <v>1819</v>
      </c>
      <c r="K17" s="30" t="s">
        <v>866</v>
      </c>
      <c r="L17" s="3"/>
      <c r="M17" s="5"/>
      <c r="N17" s="5"/>
      <c r="O17" s="42"/>
    </row>
    <row r="18" spans="1:15" ht="18" customHeight="1">
      <c r="A18" s="22">
        <v>9</v>
      </c>
      <c r="B18" s="7" t="s">
        <v>530</v>
      </c>
      <c r="C18" s="17" t="s">
        <v>531</v>
      </c>
      <c r="D18" s="23" t="s">
        <v>11</v>
      </c>
      <c r="E18" s="17" t="s">
        <v>532</v>
      </c>
      <c r="F18" s="21">
        <v>3600</v>
      </c>
      <c r="G18" s="179" t="s">
        <v>11</v>
      </c>
      <c r="H18" s="18">
        <v>7.9</v>
      </c>
      <c r="I18" s="17" t="s">
        <v>533</v>
      </c>
      <c r="J18" s="12">
        <v>1776</v>
      </c>
      <c r="K18" s="30" t="s">
        <v>275</v>
      </c>
      <c r="L18" s="3"/>
      <c r="M18" s="5"/>
      <c r="N18" s="5"/>
      <c r="O18" s="42"/>
    </row>
    <row r="19" spans="1:15" ht="18" customHeight="1">
      <c r="A19" s="22">
        <v>10</v>
      </c>
      <c r="B19" s="7" t="s">
        <v>450</v>
      </c>
      <c r="C19" s="17" t="s">
        <v>451</v>
      </c>
      <c r="D19" s="23" t="s">
        <v>11</v>
      </c>
      <c r="E19" s="17" t="s">
        <v>452</v>
      </c>
      <c r="F19" s="21">
        <v>3600</v>
      </c>
      <c r="G19" s="179" t="s">
        <v>11</v>
      </c>
      <c r="H19" s="18">
        <v>7.1</v>
      </c>
      <c r="I19" s="17" t="s">
        <v>183</v>
      </c>
      <c r="J19" s="12">
        <v>1785</v>
      </c>
      <c r="K19" s="30" t="s">
        <v>214</v>
      </c>
      <c r="L19" s="3"/>
      <c r="M19" s="5"/>
      <c r="N19" s="5"/>
      <c r="O19" s="42"/>
    </row>
    <row r="20" spans="1:15" ht="18" customHeight="1">
      <c r="A20" s="22">
        <v>11</v>
      </c>
      <c r="B20" s="7" t="s">
        <v>151</v>
      </c>
      <c r="C20" s="17" t="s">
        <v>160</v>
      </c>
      <c r="D20" s="23" t="s">
        <v>11</v>
      </c>
      <c r="E20" s="17">
        <v>4006</v>
      </c>
      <c r="F20" s="21">
        <v>3412</v>
      </c>
      <c r="G20" s="179" t="s">
        <v>11</v>
      </c>
      <c r="H20" s="18">
        <v>7.8</v>
      </c>
      <c r="I20" s="17" t="s">
        <v>74</v>
      </c>
      <c r="J20" s="12">
        <v>1804</v>
      </c>
      <c r="K20" s="30" t="s">
        <v>275</v>
      </c>
      <c r="L20" s="3"/>
      <c r="M20" s="5"/>
      <c r="N20" s="5"/>
      <c r="O20" s="42"/>
    </row>
    <row r="21" spans="1:15" ht="18" customHeight="1">
      <c r="A21" s="22">
        <v>12</v>
      </c>
      <c r="B21" s="7" t="s">
        <v>172</v>
      </c>
      <c r="C21" s="17" t="s">
        <v>173</v>
      </c>
      <c r="D21" s="23" t="s">
        <v>11</v>
      </c>
      <c r="E21" s="17">
        <v>4063</v>
      </c>
      <c r="F21" s="21">
        <v>3295</v>
      </c>
      <c r="G21" s="179" t="s">
        <v>11</v>
      </c>
      <c r="H21" s="18">
        <v>7.69</v>
      </c>
      <c r="I21" s="17" t="s">
        <v>74</v>
      </c>
      <c r="J21" s="12">
        <v>1804</v>
      </c>
      <c r="K21" s="30" t="s">
        <v>275</v>
      </c>
      <c r="L21" s="3"/>
      <c r="M21" s="5"/>
      <c r="N21" s="5"/>
      <c r="O21" s="42"/>
    </row>
    <row r="22" spans="1:15" ht="18" customHeight="1">
      <c r="A22" s="22">
        <v>13</v>
      </c>
      <c r="B22" s="7" t="s">
        <v>624</v>
      </c>
      <c r="C22" s="17" t="s">
        <v>625</v>
      </c>
      <c r="D22" s="23" t="s">
        <v>11</v>
      </c>
      <c r="E22" s="17" t="s">
        <v>626</v>
      </c>
      <c r="F22" s="21">
        <v>3200</v>
      </c>
      <c r="G22" s="179" t="s">
        <v>11</v>
      </c>
      <c r="H22" s="18" t="s">
        <v>11</v>
      </c>
      <c r="I22" s="17" t="s">
        <v>183</v>
      </c>
      <c r="J22" s="12">
        <v>1784.97</v>
      </c>
      <c r="K22" s="30" t="s">
        <v>214</v>
      </c>
      <c r="L22" s="3"/>
      <c r="M22" s="5"/>
      <c r="N22" s="5"/>
      <c r="O22" s="42"/>
    </row>
    <row r="23" spans="1:15" ht="18" customHeight="1">
      <c r="A23" s="22">
        <v>14</v>
      </c>
      <c r="B23" s="7" t="s">
        <v>923</v>
      </c>
      <c r="C23" s="17" t="s">
        <v>925</v>
      </c>
      <c r="D23" s="23" t="s">
        <v>11</v>
      </c>
      <c r="E23" s="17">
        <v>340002195575</v>
      </c>
      <c r="F23" s="21">
        <v>3641</v>
      </c>
      <c r="G23" s="179" t="s">
        <v>11</v>
      </c>
      <c r="H23" s="18">
        <v>7.3</v>
      </c>
      <c r="I23" s="17" t="s">
        <v>73</v>
      </c>
      <c r="J23" s="12">
        <v>1819</v>
      </c>
      <c r="K23" s="30" t="s">
        <v>866</v>
      </c>
      <c r="L23" s="3"/>
      <c r="M23" s="5"/>
      <c r="N23" s="5"/>
      <c r="O23" s="42"/>
    </row>
    <row r="24" spans="1:15">
      <c r="A24" s="22">
        <v>15</v>
      </c>
      <c r="B24" s="161" t="s">
        <v>1400</v>
      </c>
      <c r="C24" s="166" t="s">
        <v>1312</v>
      </c>
      <c r="D24" s="23" t="s">
        <v>11</v>
      </c>
      <c r="E24" s="210">
        <v>380010007688</v>
      </c>
      <c r="F24" s="166">
        <v>3586.53</v>
      </c>
      <c r="G24" s="190" t="s">
        <v>11</v>
      </c>
      <c r="H24" s="24" t="s">
        <v>11</v>
      </c>
      <c r="I24" s="17" t="s">
        <v>73</v>
      </c>
      <c r="J24" s="208">
        <v>1819</v>
      </c>
      <c r="K24" s="168" t="s">
        <v>1406</v>
      </c>
      <c r="L24" s="3"/>
      <c r="M24" s="5"/>
      <c r="N24" s="5"/>
      <c r="O24" s="42"/>
    </row>
    <row r="25" spans="1:15">
      <c r="A25" s="22">
        <v>16</v>
      </c>
      <c r="B25" s="161" t="s">
        <v>1423</v>
      </c>
      <c r="C25" s="166" t="s">
        <v>1424</v>
      </c>
      <c r="D25" s="23" t="s">
        <v>11</v>
      </c>
      <c r="E25" s="220" t="s">
        <v>1425</v>
      </c>
      <c r="F25" s="198" t="s">
        <v>11</v>
      </c>
      <c r="G25" s="190">
        <v>2465.59</v>
      </c>
      <c r="H25" s="24" t="s">
        <v>11</v>
      </c>
      <c r="I25" s="17" t="s">
        <v>73</v>
      </c>
      <c r="J25" s="208">
        <v>1819</v>
      </c>
      <c r="K25" s="168" t="s">
        <v>1406</v>
      </c>
      <c r="L25" s="3"/>
      <c r="M25" s="5"/>
      <c r="N25" s="5"/>
      <c r="O25" s="42"/>
    </row>
    <row r="26" spans="1:15" ht="18" customHeight="1">
      <c r="A26" s="22">
        <v>17</v>
      </c>
      <c r="B26" s="7" t="s">
        <v>1281</v>
      </c>
      <c r="C26" s="17" t="s">
        <v>1222</v>
      </c>
      <c r="D26" s="23" t="s">
        <v>11</v>
      </c>
      <c r="E26" s="17">
        <v>340021346007</v>
      </c>
      <c r="F26" s="21">
        <v>3279</v>
      </c>
      <c r="G26" s="179" t="s">
        <v>11</v>
      </c>
      <c r="H26" s="18">
        <v>8</v>
      </c>
      <c r="I26" s="17" t="s">
        <v>183</v>
      </c>
      <c r="J26" s="12">
        <v>1784.97</v>
      </c>
      <c r="K26" s="30" t="s">
        <v>866</v>
      </c>
      <c r="L26" s="3"/>
      <c r="M26" s="5"/>
      <c r="N26" s="5"/>
      <c r="O26" s="42"/>
    </row>
    <row r="27" spans="1:15" ht="18" customHeight="1">
      <c r="A27" s="22">
        <v>18</v>
      </c>
      <c r="B27" s="7" t="s">
        <v>1282</v>
      </c>
      <c r="C27" s="17" t="s">
        <v>1285</v>
      </c>
      <c r="D27" s="23" t="s">
        <v>11</v>
      </c>
      <c r="E27" s="17">
        <v>190000504801</v>
      </c>
      <c r="F27" s="21">
        <v>3178</v>
      </c>
      <c r="G27" s="179" t="s">
        <v>11</v>
      </c>
      <c r="H27" s="18">
        <v>7.3</v>
      </c>
      <c r="I27" s="17" t="s">
        <v>73</v>
      </c>
      <c r="J27" s="12">
        <v>1819</v>
      </c>
      <c r="K27" s="30" t="s">
        <v>866</v>
      </c>
      <c r="L27" s="3"/>
      <c r="M27" s="5"/>
      <c r="N27" s="5"/>
      <c r="O27" s="42"/>
    </row>
    <row r="28" spans="1:15" ht="18" customHeight="1">
      <c r="A28" s="22">
        <v>19</v>
      </c>
      <c r="B28" s="7" t="s">
        <v>1283</v>
      </c>
      <c r="C28" s="17" t="s">
        <v>1286</v>
      </c>
      <c r="D28" s="23" t="s">
        <v>11</v>
      </c>
      <c r="E28" s="17">
        <v>340004038452</v>
      </c>
      <c r="F28" s="21">
        <v>3360</v>
      </c>
      <c r="G28" s="179" t="s">
        <v>11</v>
      </c>
      <c r="H28" s="24" t="s">
        <v>11</v>
      </c>
      <c r="I28" s="17" t="s">
        <v>73</v>
      </c>
      <c r="J28" s="12">
        <v>1819</v>
      </c>
      <c r="K28" s="30" t="s">
        <v>866</v>
      </c>
      <c r="L28" s="3"/>
      <c r="M28" s="5"/>
      <c r="N28" s="5"/>
      <c r="O28" s="42"/>
    </row>
    <row r="29" spans="1:15" ht="18" customHeight="1">
      <c r="A29" s="22">
        <v>20</v>
      </c>
      <c r="B29" s="7" t="s">
        <v>1607</v>
      </c>
      <c r="C29" s="17" t="s">
        <v>1217</v>
      </c>
      <c r="D29" s="23" t="s">
        <v>11</v>
      </c>
      <c r="E29" s="17">
        <v>380005825896</v>
      </c>
      <c r="F29" s="21">
        <v>3347</v>
      </c>
      <c r="G29" s="179" t="s">
        <v>11</v>
      </c>
      <c r="H29" s="24" t="s">
        <v>11</v>
      </c>
      <c r="I29" s="17" t="s">
        <v>73</v>
      </c>
      <c r="J29" s="12">
        <v>1819</v>
      </c>
      <c r="K29" s="30" t="s">
        <v>1606</v>
      </c>
      <c r="L29" s="3"/>
      <c r="M29" s="5"/>
      <c r="N29" s="5"/>
      <c r="O29" s="42"/>
    </row>
    <row r="30" spans="1:15" ht="18" customHeight="1">
      <c r="A30" s="22">
        <v>21</v>
      </c>
      <c r="B30" s="7" t="s">
        <v>1284</v>
      </c>
      <c r="C30" s="17" t="s">
        <v>1246</v>
      </c>
      <c r="D30" s="23" t="s">
        <v>11</v>
      </c>
      <c r="E30" s="17" t="s">
        <v>1287</v>
      </c>
      <c r="F30" s="21">
        <v>3419</v>
      </c>
      <c r="G30" s="179" t="s">
        <v>11</v>
      </c>
      <c r="H30" s="18">
        <v>7.3</v>
      </c>
      <c r="I30" s="17" t="s">
        <v>171</v>
      </c>
      <c r="J30" s="12">
        <v>3564</v>
      </c>
      <c r="K30" s="30" t="s">
        <v>866</v>
      </c>
      <c r="L30" s="3"/>
      <c r="M30" s="5"/>
      <c r="N30" s="5"/>
      <c r="O30" s="42"/>
    </row>
    <row r="31" spans="1:15" ht="18" customHeight="1">
      <c r="A31" s="22">
        <v>22</v>
      </c>
      <c r="B31" s="7" t="s">
        <v>402</v>
      </c>
      <c r="C31" s="17" t="s">
        <v>259</v>
      </c>
      <c r="D31" s="23" t="s">
        <v>11</v>
      </c>
      <c r="E31" s="17" t="s">
        <v>300</v>
      </c>
      <c r="F31" s="21">
        <v>3095</v>
      </c>
      <c r="G31" s="179" t="s">
        <v>11</v>
      </c>
      <c r="H31" s="18">
        <v>6.58</v>
      </c>
      <c r="I31" s="17" t="s">
        <v>365</v>
      </c>
      <c r="J31" s="12">
        <v>4446</v>
      </c>
      <c r="K31" s="30" t="s">
        <v>275</v>
      </c>
      <c r="L31" s="3"/>
      <c r="M31" s="5"/>
      <c r="N31" s="5"/>
      <c r="O31" s="42"/>
    </row>
    <row r="32" spans="1:15" ht="18" customHeight="1">
      <c r="A32" s="22">
        <v>23</v>
      </c>
      <c r="B32" s="7" t="s">
        <v>1385</v>
      </c>
      <c r="C32" s="17" t="s">
        <v>1386</v>
      </c>
      <c r="D32" s="23" t="s">
        <v>11</v>
      </c>
      <c r="E32" s="17">
        <v>340021517156</v>
      </c>
      <c r="F32" s="21">
        <v>3037.43</v>
      </c>
      <c r="G32" s="179" t="s">
        <v>11</v>
      </c>
      <c r="H32" s="18">
        <v>7</v>
      </c>
      <c r="I32" s="17" t="s">
        <v>73</v>
      </c>
      <c r="J32" s="12">
        <v>1819</v>
      </c>
      <c r="K32" s="30" t="s">
        <v>866</v>
      </c>
      <c r="L32" s="3"/>
      <c r="M32" s="5"/>
      <c r="N32" s="5"/>
      <c r="O32" s="42"/>
    </row>
    <row r="33" spans="1:15" ht="18" customHeight="1">
      <c r="A33" s="22">
        <v>24</v>
      </c>
      <c r="B33" s="7" t="s">
        <v>864</v>
      </c>
      <c r="C33" s="17" t="s">
        <v>865</v>
      </c>
      <c r="D33" s="23" t="s">
        <v>11</v>
      </c>
      <c r="E33" s="17">
        <v>79115546</v>
      </c>
      <c r="F33" s="21">
        <v>3046</v>
      </c>
      <c r="G33" s="179" t="s">
        <v>11</v>
      </c>
      <c r="H33" s="18">
        <v>7</v>
      </c>
      <c r="I33" s="17" t="s">
        <v>73</v>
      </c>
      <c r="J33" s="12">
        <v>1819</v>
      </c>
      <c r="K33" s="30" t="s">
        <v>866</v>
      </c>
      <c r="L33" s="3"/>
      <c r="M33" s="5"/>
      <c r="N33" s="5"/>
      <c r="O33" s="42"/>
    </row>
    <row r="34" spans="1:15" ht="18" customHeight="1">
      <c r="A34" s="22">
        <v>25</v>
      </c>
      <c r="B34" s="7" t="s">
        <v>699</v>
      </c>
      <c r="C34" s="17" t="s">
        <v>700</v>
      </c>
      <c r="D34" s="23" t="s">
        <v>11</v>
      </c>
      <c r="E34" s="12">
        <v>340021462464</v>
      </c>
      <c r="F34" s="21">
        <v>3024</v>
      </c>
      <c r="G34" s="179" t="s">
        <v>11</v>
      </c>
      <c r="H34" s="18">
        <v>8</v>
      </c>
      <c r="I34" s="17" t="s">
        <v>183</v>
      </c>
      <c r="J34" s="12">
        <v>3562</v>
      </c>
      <c r="K34" s="30" t="s">
        <v>214</v>
      </c>
      <c r="L34" s="3"/>
      <c r="M34" s="5"/>
      <c r="N34" s="5"/>
      <c r="O34" s="42"/>
    </row>
    <row r="35" spans="1:15" ht="21" customHeight="1">
      <c r="A35" s="22">
        <v>26</v>
      </c>
      <c r="B35" s="7" t="s">
        <v>1132</v>
      </c>
      <c r="C35" s="17" t="s">
        <v>979</v>
      </c>
      <c r="D35" s="23"/>
      <c r="E35" s="17">
        <v>34000212248</v>
      </c>
      <c r="F35" s="180" t="s">
        <v>11</v>
      </c>
      <c r="G35" s="178">
        <v>2538</v>
      </c>
      <c r="H35" s="18" t="s">
        <v>11</v>
      </c>
      <c r="I35" s="17" t="s">
        <v>73</v>
      </c>
      <c r="J35" s="12">
        <v>1819</v>
      </c>
      <c r="K35" s="30" t="s">
        <v>866</v>
      </c>
      <c r="L35" s="3"/>
    </row>
    <row r="36" spans="1:15" ht="18" customHeight="1">
      <c r="A36" s="263" t="s">
        <v>491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5"/>
      <c r="L36" s="3"/>
    </row>
    <row r="37" spans="1:15" ht="18" customHeight="1">
      <c r="A37" s="22">
        <v>27</v>
      </c>
      <c r="B37" s="7" t="s">
        <v>1008</v>
      </c>
      <c r="C37" s="17" t="s">
        <v>1009</v>
      </c>
      <c r="D37" s="17">
        <f t="shared" ref="D37:D50" si="0">ROUND((+F37+J37)/2,0)</f>
        <v>5050</v>
      </c>
      <c r="E37" s="17" t="s">
        <v>662</v>
      </c>
      <c r="F37" s="21">
        <v>5653</v>
      </c>
      <c r="G37" s="179" t="s">
        <v>11</v>
      </c>
      <c r="H37" s="24" t="s">
        <v>11</v>
      </c>
      <c r="I37" s="17" t="s">
        <v>365</v>
      </c>
      <c r="J37" s="12">
        <v>4446</v>
      </c>
      <c r="K37" s="30" t="s">
        <v>275</v>
      </c>
      <c r="L37" s="3"/>
    </row>
    <row r="38" spans="1:15" ht="18" customHeight="1">
      <c r="A38" s="22">
        <v>28</v>
      </c>
      <c r="B38" s="7" t="s">
        <v>1661</v>
      </c>
      <c r="C38" s="17" t="s">
        <v>1662</v>
      </c>
      <c r="D38" s="17">
        <f t="shared" si="0"/>
        <v>4274</v>
      </c>
      <c r="E38" s="255">
        <v>340023806331</v>
      </c>
      <c r="F38" s="21">
        <v>5019</v>
      </c>
      <c r="G38" s="179" t="s">
        <v>11</v>
      </c>
      <c r="H38" s="24" t="s">
        <v>11</v>
      </c>
      <c r="I38" s="17" t="s">
        <v>1503</v>
      </c>
      <c r="J38" s="12">
        <v>3529</v>
      </c>
      <c r="K38" s="30" t="s">
        <v>1663</v>
      </c>
      <c r="L38" s="3"/>
    </row>
    <row r="39" spans="1:15" ht="18" customHeight="1">
      <c r="A39" s="22">
        <v>29</v>
      </c>
      <c r="B39" s="7" t="s">
        <v>1539</v>
      </c>
      <c r="C39" s="17" t="s">
        <v>1547</v>
      </c>
      <c r="D39" s="17">
        <f t="shared" si="0"/>
        <v>3866</v>
      </c>
      <c r="E39" s="17">
        <v>510916</v>
      </c>
      <c r="F39" s="21">
        <v>4068.6</v>
      </c>
      <c r="G39" s="179" t="s">
        <v>11</v>
      </c>
      <c r="H39" s="24" t="s">
        <v>11</v>
      </c>
      <c r="I39" s="23" t="s">
        <v>1551</v>
      </c>
      <c r="J39" s="12">
        <v>3664</v>
      </c>
      <c r="K39" s="30" t="s">
        <v>1552</v>
      </c>
      <c r="L39" s="3"/>
    </row>
    <row r="40" spans="1:15" ht="18" customHeight="1">
      <c r="A40" s="22">
        <v>30</v>
      </c>
      <c r="B40" s="7" t="s">
        <v>1608</v>
      </c>
      <c r="C40" s="17" t="s">
        <v>1609</v>
      </c>
      <c r="D40" s="17">
        <f>ROUND((+G40+J40)/2,0)</f>
        <v>3289</v>
      </c>
      <c r="E40" s="17" t="s">
        <v>1610</v>
      </c>
      <c r="F40" s="179" t="s">
        <v>11</v>
      </c>
      <c r="G40" s="179">
        <v>3230</v>
      </c>
      <c r="H40" s="24">
        <v>7.9</v>
      </c>
      <c r="I40" s="17" t="s">
        <v>1611</v>
      </c>
      <c r="J40" s="12">
        <v>3347</v>
      </c>
      <c r="K40" s="30" t="s">
        <v>275</v>
      </c>
      <c r="L40" s="3"/>
    </row>
    <row r="41" spans="1:15" ht="18" customHeight="1">
      <c r="A41" s="22">
        <v>31</v>
      </c>
      <c r="B41" s="7" t="s">
        <v>1546</v>
      </c>
      <c r="C41" s="17" t="s">
        <v>1548</v>
      </c>
      <c r="D41" s="17">
        <f t="shared" si="0"/>
        <v>3620</v>
      </c>
      <c r="E41" s="17" t="s">
        <v>1549</v>
      </c>
      <c r="F41" s="21">
        <v>3340</v>
      </c>
      <c r="G41" s="179" t="s">
        <v>11</v>
      </c>
      <c r="H41" s="24">
        <v>5.9</v>
      </c>
      <c r="I41" s="17" t="s">
        <v>1550</v>
      </c>
      <c r="J41" s="12">
        <v>3899</v>
      </c>
      <c r="K41" s="30" t="s">
        <v>866</v>
      </c>
      <c r="L41" s="3"/>
    </row>
    <row r="42" spans="1:15" ht="18" customHeight="1">
      <c r="A42" s="22">
        <v>32</v>
      </c>
      <c r="B42" s="7" t="s">
        <v>1688</v>
      </c>
      <c r="C42" s="17" t="s">
        <v>1547</v>
      </c>
      <c r="D42" s="17">
        <f t="shared" si="0"/>
        <v>3866</v>
      </c>
      <c r="E42" s="17">
        <v>510916</v>
      </c>
      <c r="F42" s="21">
        <v>4068.6</v>
      </c>
      <c r="G42" s="179"/>
      <c r="H42" s="24"/>
      <c r="I42" s="17">
        <v>340020876068</v>
      </c>
      <c r="J42" s="12">
        <v>3664</v>
      </c>
      <c r="K42" s="30" t="s">
        <v>1689</v>
      </c>
      <c r="L42" s="3"/>
    </row>
    <row r="43" spans="1:15" ht="18" customHeight="1">
      <c r="A43" s="22">
        <v>33</v>
      </c>
      <c r="B43" s="7" t="s">
        <v>1227</v>
      </c>
      <c r="C43" s="17" t="s">
        <v>1229</v>
      </c>
      <c r="D43" s="17">
        <f>ROUND((+F43+J43)/2,0)</f>
        <v>3732</v>
      </c>
      <c r="E43" s="17">
        <v>340002601604</v>
      </c>
      <c r="F43" s="21">
        <v>3018</v>
      </c>
      <c r="G43" s="179" t="s">
        <v>11</v>
      </c>
      <c r="H43" s="24">
        <v>7</v>
      </c>
      <c r="I43" s="17" t="s">
        <v>365</v>
      </c>
      <c r="J43" s="12">
        <v>4446</v>
      </c>
      <c r="K43" s="30" t="s">
        <v>275</v>
      </c>
      <c r="L43" s="3"/>
    </row>
    <row r="44" spans="1:15" ht="18" customHeight="1">
      <c r="A44" s="22">
        <v>34</v>
      </c>
      <c r="B44" s="7" t="s">
        <v>1228</v>
      </c>
      <c r="C44" s="17" t="s">
        <v>1230</v>
      </c>
      <c r="D44" s="17">
        <f>ROUND((+F44+J44)/2,0)</f>
        <v>3810</v>
      </c>
      <c r="E44" s="17">
        <v>340017748704</v>
      </c>
      <c r="F44" s="21">
        <v>3174</v>
      </c>
      <c r="G44" s="179" t="s">
        <v>11</v>
      </c>
      <c r="H44" s="24">
        <v>7.3</v>
      </c>
      <c r="I44" s="17" t="s">
        <v>365</v>
      </c>
      <c r="J44" s="12">
        <v>4446</v>
      </c>
      <c r="K44" s="30" t="s">
        <v>275</v>
      </c>
      <c r="L44" s="3"/>
    </row>
    <row r="45" spans="1:15" ht="18" customHeight="1">
      <c r="A45" s="22">
        <v>35</v>
      </c>
      <c r="B45" s="7" t="s">
        <v>1010</v>
      </c>
      <c r="C45" s="17" t="s">
        <v>1009</v>
      </c>
      <c r="D45" s="17">
        <f t="shared" si="0"/>
        <v>5050</v>
      </c>
      <c r="E45" s="17" t="s">
        <v>662</v>
      </c>
      <c r="F45" s="21">
        <v>5653</v>
      </c>
      <c r="G45" s="179" t="s">
        <v>11</v>
      </c>
      <c r="H45" s="24" t="s">
        <v>11</v>
      </c>
      <c r="I45" s="17" t="s">
        <v>365</v>
      </c>
      <c r="J45" s="12">
        <v>4446</v>
      </c>
      <c r="K45" s="30" t="s">
        <v>275</v>
      </c>
      <c r="L45" s="3"/>
    </row>
    <row r="46" spans="1:15" ht="18" customHeight="1">
      <c r="A46" s="22">
        <v>36</v>
      </c>
      <c r="B46" s="7" t="s">
        <v>1013</v>
      </c>
      <c r="C46" s="17" t="s">
        <v>1014</v>
      </c>
      <c r="D46" s="17">
        <f t="shared" si="0"/>
        <v>4246</v>
      </c>
      <c r="E46" s="17" t="s">
        <v>1015</v>
      </c>
      <c r="F46" s="21">
        <v>4070</v>
      </c>
      <c r="G46" s="179" t="s">
        <v>11</v>
      </c>
      <c r="H46" s="24" t="s">
        <v>11</v>
      </c>
      <c r="I46" s="17" t="s">
        <v>75</v>
      </c>
      <c r="J46" s="12">
        <v>4422</v>
      </c>
      <c r="K46" s="30" t="s">
        <v>275</v>
      </c>
      <c r="L46" s="3"/>
    </row>
    <row r="47" spans="1:15" ht="18" customHeight="1">
      <c r="A47" s="22">
        <v>37</v>
      </c>
      <c r="B47" s="7" t="s">
        <v>914</v>
      </c>
      <c r="C47" s="17" t="s">
        <v>904</v>
      </c>
      <c r="D47" s="17">
        <f t="shared" si="0"/>
        <v>4124</v>
      </c>
      <c r="E47" s="17" t="s">
        <v>915</v>
      </c>
      <c r="F47" s="21">
        <v>3978</v>
      </c>
      <c r="G47" s="179" t="s">
        <v>11</v>
      </c>
      <c r="H47" s="18">
        <v>7.6</v>
      </c>
      <c r="I47" s="17" t="s">
        <v>916</v>
      </c>
      <c r="J47" s="12">
        <v>4270</v>
      </c>
      <c r="K47" s="30" t="s">
        <v>275</v>
      </c>
      <c r="L47" s="3"/>
    </row>
    <row r="48" spans="1:15" ht="18" customHeight="1">
      <c r="A48" s="22">
        <v>38</v>
      </c>
      <c r="B48" s="7" t="s">
        <v>185</v>
      </c>
      <c r="C48" s="17" t="s">
        <v>161</v>
      </c>
      <c r="D48" s="17">
        <f t="shared" si="0"/>
        <v>4023</v>
      </c>
      <c r="E48" s="17">
        <v>8465</v>
      </c>
      <c r="F48" s="21">
        <v>3900</v>
      </c>
      <c r="G48" s="179" t="s">
        <v>11</v>
      </c>
      <c r="H48" s="18">
        <v>7.5</v>
      </c>
      <c r="I48" s="17" t="s">
        <v>77</v>
      </c>
      <c r="J48" s="12">
        <v>4146</v>
      </c>
      <c r="K48" s="30" t="s">
        <v>275</v>
      </c>
      <c r="L48" s="3"/>
    </row>
    <row r="49" spans="1:12" ht="18" customHeight="1">
      <c r="A49" s="22">
        <v>39</v>
      </c>
      <c r="B49" s="7" t="s">
        <v>843</v>
      </c>
      <c r="C49" s="17" t="s">
        <v>844</v>
      </c>
      <c r="D49" s="17">
        <f t="shared" si="0"/>
        <v>4034</v>
      </c>
      <c r="E49" s="17" t="s">
        <v>845</v>
      </c>
      <c r="F49" s="21">
        <v>3621</v>
      </c>
      <c r="G49" s="179" t="s">
        <v>11</v>
      </c>
      <c r="H49" s="18">
        <v>7.2</v>
      </c>
      <c r="I49" s="17" t="s">
        <v>365</v>
      </c>
      <c r="J49" s="12">
        <v>4446</v>
      </c>
      <c r="K49" s="30" t="s">
        <v>275</v>
      </c>
      <c r="L49" s="3"/>
    </row>
    <row r="50" spans="1:12" ht="18" customHeight="1">
      <c r="A50" s="22">
        <v>40</v>
      </c>
      <c r="B50" s="7" t="s">
        <v>534</v>
      </c>
      <c r="C50" s="17" t="s">
        <v>535</v>
      </c>
      <c r="D50" s="17">
        <f t="shared" si="0"/>
        <v>4000</v>
      </c>
      <c r="E50" s="17">
        <v>7147</v>
      </c>
      <c r="F50" s="21">
        <v>3600</v>
      </c>
      <c r="G50" s="179" t="s">
        <v>11</v>
      </c>
      <c r="H50" s="18">
        <v>6.9</v>
      </c>
      <c r="I50" s="17" t="s">
        <v>536</v>
      </c>
      <c r="J50" s="12">
        <v>4400</v>
      </c>
      <c r="K50" s="30" t="s">
        <v>275</v>
      </c>
      <c r="L50" s="3"/>
    </row>
    <row r="51" spans="1:12" ht="18" customHeight="1">
      <c r="A51" s="22">
        <v>41</v>
      </c>
      <c r="B51" s="7" t="s">
        <v>660</v>
      </c>
      <c r="C51" s="17" t="s">
        <v>661</v>
      </c>
      <c r="D51" s="23" t="s">
        <v>11</v>
      </c>
      <c r="E51" s="17" t="s">
        <v>662</v>
      </c>
      <c r="F51" s="21">
        <v>3582</v>
      </c>
      <c r="G51" s="179" t="s">
        <v>11</v>
      </c>
      <c r="H51" s="24" t="s">
        <v>11</v>
      </c>
      <c r="I51" s="17" t="s">
        <v>663</v>
      </c>
      <c r="J51" s="12" t="s">
        <v>11</v>
      </c>
      <c r="K51" s="30" t="s">
        <v>275</v>
      </c>
      <c r="L51" s="3"/>
    </row>
    <row r="52" spans="1:12" ht="18" customHeight="1">
      <c r="A52" s="22">
        <v>42</v>
      </c>
      <c r="B52" s="7" t="s">
        <v>835</v>
      </c>
      <c r="C52" s="17" t="s">
        <v>836</v>
      </c>
      <c r="D52" s="23">
        <f>ROUND((+F52+J52)/2,0)</f>
        <v>3598</v>
      </c>
      <c r="E52" s="17">
        <v>340002393991</v>
      </c>
      <c r="F52" s="21">
        <v>3559</v>
      </c>
      <c r="G52" s="179" t="s">
        <v>11</v>
      </c>
      <c r="H52" s="18">
        <v>7.3</v>
      </c>
      <c r="I52" s="17" t="s">
        <v>837</v>
      </c>
      <c r="J52" s="12">
        <v>3636</v>
      </c>
      <c r="K52" s="30" t="s">
        <v>838</v>
      </c>
      <c r="L52" s="3"/>
    </row>
    <row r="53" spans="1:12" ht="18" customHeight="1">
      <c r="A53" s="22">
        <v>43</v>
      </c>
      <c r="B53" s="7" t="s">
        <v>366</v>
      </c>
      <c r="C53" s="17" t="s">
        <v>367</v>
      </c>
      <c r="D53" s="17">
        <f>ROUND((+F53+J53)/2,0)</f>
        <v>3355</v>
      </c>
      <c r="E53" s="17" t="s">
        <v>368</v>
      </c>
      <c r="F53" s="21">
        <v>3316</v>
      </c>
      <c r="G53" s="179" t="s">
        <v>11</v>
      </c>
      <c r="H53" s="18">
        <v>7.8</v>
      </c>
      <c r="I53" s="17" t="s">
        <v>369</v>
      </c>
      <c r="J53" s="12">
        <v>3393</v>
      </c>
      <c r="K53" s="30" t="s">
        <v>275</v>
      </c>
      <c r="L53" s="3"/>
    </row>
    <row r="54" spans="1:12" ht="18" customHeight="1">
      <c r="A54" s="22">
        <v>44</v>
      </c>
      <c r="B54" s="7" t="s">
        <v>911</v>
      </c>
      <c r="C54" s="17" t="s">
        <v>912</v>
      </c>
      <c r="D54" s="17">
        <f>ROUND((+F54+J54)/2,0)</f>
        <v>3759</v>
      </c>
      <c r="E54" s="17" t="s">
        <v>913</v>
      </c>
      <c r="F54" s="21">
        <v>3072</v>
      </c>
      <c r="G54" s="179" t="s">
        <v>11</v>
      </c>
      <c r="H54" s="18">
        <v>7.3</v>
      </c>
      <c r="I54" s="17" t="s">
        <v>365</v>
      </c>
      <c r="J54" s="12">
        <v>4446</v>
      </c>
      <c r="K54" s="30" t="s">
        <v>846</v>
      </c>
      <c r="L54" s="3"/>
    </row>
    <row r="55" spans="1:12" ht="18" customHeight="1">
      <c r="A55" s="22">
        <v>45</v>
      </c>
      <c r="B55" s="7" t="s">
        <v>1011</v>
      </c>
      <c r="C55" s="17" t="s">
        <v>1012</v>
      </c>
      <c r="D55" s="17">
        <f>ROUND((+F55+J55)/2,0)</f>
        <v>2336</v>
      </c>
      <c r="E55" s="17">
        <v>45781387</v>
      </c>
      <c r="F55" s="21">
        <v>3023</v>
      </c>
      <c r="G55" s="179" t="s">
        <v>11</v>
      </c>
      <c r="H55" s="24" t="s">
        <v>11</v>
      </c>
      <c r="I55" s="17" t="s">
        <v>73</v>
      </c>
      <c r="J55" s="12">
        <v>1648</v>
      </c>
      <c r="K55" s="30" t="s">
        <v>866</v>
      </c>
      <c r="L55" s="3"/>
    </row>
    <row r="56" spans="1:12" ht="18" customHeight="1">
      <c r="A56" s="22">
        <v>46</v>
      </c>
      <c r="B56" s="7" t="s">
        <v>298</v>
      </c>
      <c r="C56" s="17" t="s">
        <v>299</v>
      </c>
      <c r="D56" s="17">
        <f>ROUND((+F56+J56)/2,0)</f>
        <v>3511</v>
      </c>
      <c r="E56" s="17" t="s">
        <v>300</v>
      </c>
      <c r="F56" s="21">
        <v>3002</v>
      </c>
      <c r="G56" s="179" t="s">
        <v>11</v>
      </c>
      <c r="H56" s="18">
        <v>6.6</v>
      </c>
      <c r="I56" s="17" t="s">
        <v>301</v>
      </c>
      <c r="J56" s="12">
        <v>4019</v>
      </c>
      <c r="K56" s="30" t="s">
        <v>275</v>
      </c>
      <c r="L56" s="3"/>
    </row>
    <row r="57" spans="1:12" ht="18" customHeight="1">
      <c r="A57" s="263" t="s">
        <v>492</v>
      </c>
      <c r="B57" s="264"/>
      <c r="C57" s="264"/>
      <c r="D57" s="264"/>
      <c r="E57" s="264"/>
      <c r="F57" s="264"/>
      <c r="G57" s="264"/>
      <c r="H57" s="264"/>
      <c r="I57" s="264"/>
      <c r="J57" s="264"/>
      <c r="K57" s="265"/>
      <c r="L57" s="3"/>
    </row>
    <row r="58" spans="1:12" ht="18" customHeight="1">
      <c r="A58" s="22">
        <v>47</v>
      </c>
      <c r="B58" s="7" t="s">
        <v>839</v>
      </c>
      <c r="C58" s="136" t="s">
        <v>840</v>
      </c>
      <c r="D58" s="23" t="s">
        <v>11</v>
      </c>
      <c r="E58" s="17" t="s">
        <v>11</v>
      </c>
      <c r="F58" s="137">
        <v>3671</v>
      </c>
      <c r="G58" s="179" t="s">
        <v>11</v>
      </c>
      <c r="H58" s="18" t="s">
        <v>11</v>
      </c>
      <c r="I58" s="17" t="s">
        <v>11</v>
      </c>
      <c r="J58" s="12" t="s">
        <v>11</v>
      </c>
      <c r="K58" s="30" t="s">
        <v>212</v>
      </c>
      <c r="L58" s="5"/>
    </row>
    <row r="59" spans="1:12" ht="37.5" customHeight="1">
      <c r="A59" s="22">
        <v>48</v>
      </c>
      <c r="B59" s="161" t="s">
        <v>1664</v>
      </c>
      <c r="C59" s="136" t="s">
        <v>1666</v>
      </c>
      <c r="D59" s="12" t="s">
        <v>11</v>
      </c>
      <c r="E59" s="17" t="s">
        <v>1668</v>
      </c>
      <c r="F59" s="137" t="s">
        <v>1669</v>
      </c>
      <c r="G59" s="12" t="s">
        <v>11</v>
      </c>
      <c r="H59" s="18" t="s">
        <v>11</v>
      </c>
      <c r="I59" s="17" t="s">
        <v>1670</v>
      </c>
      <c r="J59" s="12" t="s">
        <v>11</v>
      </c>
      <c r="K59" s="40" t="s">
        <v>1671</v>
      </c>
      <c r="L59" s="5"/>
    </row>
    <row r="60" spans="1:12" ht="31.5" customHeight="1">
      <c r="A60" s="22">
        <v>49</v>
      </c>
      <c r="B60" s="161" t="s">
        <v>1665</v>
      </c>
      <c r="C60" s="136" t="s">
        <v>1667</v>
      </c>
      <c r="D60" s="12" t="s">
        <v>11</v>
      </c>
      <c r="E60" s="256">
        <v>340077456930</v>
      </c>
      <c r="F60" s="137" t="s">
        <v>1672</v>
      </c>
      <c r="G60" s="12" t="s">
        <v>11</v>
      </c>
      <c r="H60" s="18">
        <v>7.96</v>
      </c>
      <c r="I60" s="12" t="s">
        <v>11</v>
      </c>
      <c r="J60" s="12" t="s">
        <v>11</v>
      </c>
      <c r="K60" s="40" t="s">
        <v>1671</v>
      </c>
      <c r="L60" s="5"/>
    </row>
    <row r="61" spans="1:12" ht="31.5" customHeight="1">
      <c r="A61" s="22">
        <v>50</v>
      </c>
      <c r="B61" s="161" t="s">
        <v>1685</v>
      </c>
      <c r="C61" s="136" t="s">
        <v>1686</v>
      </c>
      <c r="D61" s="12"/>
      <c r="E61" s="257">
        <v>340077440811</v>
      </c>
      <c r="F61" s="137" t="s">
        <v>1687</v>
      </c>
      <c r="G61" s="12" t="s">
        <v>11</v>
      </c>
      <c r="H61" s="18">
        <v>9.1</v>
      </c>
      <c r="I61" s="12" t="s">
        <v>11</v>
      </c>
      <c r="J61" s="12" t="s">
        <v>11</v>
      </c>
      <c r="K61" s="40" t="s">
        <v>1671</v>
      </c>
      <c r="L61" s="5"/>
    </row>
    <row r="62" spans="1:12" ht="18" customHeight="1">
      <c r="A62" s="22">
        <v>51</v>
      </c>
      <c r="B62" s="161" t="s">
        <v>1553</v>
      </c>
      <c r="C62" s="136" t="s">
        <v>1532</v>
      </c>
      <c r="D62" s="23" t="s">
        <v>11</v>
      </c>
      <c r="E62" s="17" t="s">
        <v>11</v>
      </c>
      <c r="F62" s="137">
        <v>3881.2</v>
      </c>
      <c r="G62" s="179" t="s">
        <v>11</v>
      </c>
      <c r="H62" s="18" t="s">
        <v>11</v>
      </c>
      <c r="I62" s="17" t="s">
        <v>11</v>
      </c>
      <c r="J62" s="12" t="s">
        <v>11</v>
      </c>
      <c r="K62" s="30" t="s">
        <v>212</v>
      </c>
      <c r="L62" s="5"/>
    </row>
    <row r="63" spans="1:12" ht="18" customHeight="1">
      <c r="A63" s="22">
        <v>52</v>
      </c>
      <c r="B63" s="161" t="s">
        <v>1615</v>
      </c>
      <c r="C63" s="136" t="s">
        <v>1616</v>
      </c>
      <c r="D63" s="23" t="s">
        <v>11</v>
      </c>
      <c r="E63" s="17" t="s">
        <v>11</v>
      </c>
      <c r="F63" s="137">
        <v>4526.3999999999996</v>
      </c>
      <c r="G63" s="179" t="s">
        <v>11</v>
      </c>
      <c r="H63" s="18" t="s">
        <v>11</v>
      </c>
      <c r="I63" s="17" t="s">
        <v>11</v>
      </c>
      <c r="J63" s="12" t="s">
        <v>11</v>
      </c>
      <c r="K63" s="30" t="s">
        <v>212</v>
      </c>
      <c r="L63" s="5"/>
    </row>
    <row r="64" spans="1:12" ht="18" customHeight="1">
      <c r="A64" s="22">
        <v>53</v>
      </c>
      <c r="B64" s="161" t="s">
        <v>1525</v>
      </c>
      <c r="C64" s="136" t="s">
        <v>1527</v>
      </c>
      <c r="D64" s="23" t="s">
        <v>11</v>
      </c>
      <c r="E64" s="206" t="s">
        <v>11</v>
      </c>
      <c r="F64" s="137">
        <v>4163</v>
      </c>
      <c r="G64" s="179" t="s">
        <v>11</v>
      </c>
      <c r="H64" s="18" t="s">
        <v>11</v>
      </c>
      <c r="I64" s="17" t="s">
        <v>11</v>
      </c>
      <c r="J64" s="12" t="s">
        <v>11</v>
      </c>
      <c r="K64" s="209" t="s">
        <v>1528</v>
      </c>
      <c r="L64" s="5"/>
    </row>
    <row r="65" spans="1:12" ht="18" customHeight="1">
      <c r="A65" s="22">
        <v>54</v>
      </c>
      <c r="B65" s="161" t="s">
        <v>1526</v>
      </c>
      <c r="C65" s="136" t="s">
        <v>1204</v>
      </c>
      <c r="D65" s="23" t="s">
        <v>11</v>
      </c>
      <c r="E65" s="206" t="s">
        <v>11</v>
      </c>
      <c r="F65" s="137">
        <v>4300</v>
      </c>
      <c r="G65" s="179" t="s">
        <v>11</v>
      </c>
      <c r="H65" s="18" t="s">
        <v>11</v>
      </c>
      <c r="I65" s="17" t="s">
        <v>11</v>
      </c>
      <c r="J65" s="12" t="s">
        <v>11</v>
      </c>
      <c r="K65" s="209" t="s">
        <v>1370</v>
      </c>
      <c r="L65" s="5"/>
    </row>
    <row r="66" spans="1:12" ht="18" customHeight="1">
      <c r="A66" s="22">
        <v>55</v>
      </c>
      <c r="B66" s="161" t="s">
        <v>1366</v>
      </c>
      <c r="C66" s="136" t="s">
        <v>1368</v>
      </c>
      <c r="D66" s="23" t="s">
        <v>11</v>
      </c>
      <c r="E66" s="162">
        <v>285445</v>
      </c>
      <c r="F66" s="137">
        <v>4076</v>
      </c>
      <c r="G66" s="179" t="s">
        <v>11</v>
      </c>
      <c r="H66" s="18" t="s">
        <v>11</v>
      </c>
      <c r="I66" s="17" t="s">
        <v>11</v>
      </c>
      <c r="J66" s="12" t="s">
        <v>11</v>
      </c>
      <c r="K66" s="30" t="s">
        <v>1370</v>
      </c>
      <c r="L66" s="5"/>
    </row>
    <row r="67" spans="1:12" ht="18" customHeight="1">
      <c r="A67" s="22">
        <v>56</v>
      </c>
      <c r="B67" s="161" t="s">
        <v>1367</v>
      </c>
      <c r="C67" s="136" t="s">
        <v>1369</v>
      </c>
      <c r="D67" s="23" t="s">
        <v>11</v>
      </c>
      <c r="E67" s="206" t="s">
        <v>11</v>
      </c>
      <c r="F67" s="137">
        <v>4700</v>
      </c>
      <c r="G67" s="179" t="s">
        <v>11</v>
      </c>
      <c r="H67" s="18" t="s">
        <v>11</v>
      </c>
      <c r="I67" s="17" t="s">
        <v>11</v>
      </c>
      <c r="J67" s="12" t="s">
        <v>11</v>
      </c>
      <c r="K67" s="209" t="s">
        <v>1370</v>
      </c>
      <c r="L67" s="5"/>
    </row>
    <row r="68" spans="1:12" ht="25.5">
      <c r="A68" s="22">
        <v>57</v>
      </c>
      <c r="B68" s="161" t="s">
        <v>1426</v>
      </c>
      <c r="C68" s="166" t="s">
        <v>1427</v>
      </c>
      <c r="D68" s="203" t="s">
        <v>11</v>
      </c>
      <c r="E68" s="210" t="s">
        <v>11</v>
      </c>
      <c r="F68" s="166">
        <v>4299</v>
      </c>
      <c r="G68" s="190"/>
      <c r="H68" s="18"/>
      <c r="I68" s="17"/>
      <c r="J68" s="208"/>
      <c r="K68" s="168" t="s">
        <v>1405</v>
      </c>
      <c r="L68" s="5"/>
    </row>
    <row r="69" spans="1:12" ht="25.5">
      <c r="A69" s="22">
        <v>58</v>
      </c>
      <c r="B69" s="161" t="s">
        <v>1428</v>
      </c>
      <c r="C69" s="166" t="s">
        <v>1429</v>
      </c>
      <c r="D69" s="203" t="s">
        <v>11</v>
      </c>
      <c r="E69" s="210" t="s">
        <v>11</v>
      </c>
      <c r="F69" s="166">
        <v>4052</v>
      </c>
      <c r="G69" s="190"/>
      <c r="H69" s="18"/>
      <c r="I69" s="17"/>
      <c r="J69" s="208"/>
      <c r="K69" s="168" t="s">
        <v>1405</v>
      </c>
      <c r="L69" s="5"/>
    </row>
    <row r="70" spans="1:12" ht="25.5">
      <c r="A70" s="22">
        <v>59</v>
      </c>
      <c r="B70" s="161" t="s">
        <v>1430</v>
      </c>
      <c r="C70" s="166" t="s">
        <v>1431</v>
      </c>
      <c r="D70" s="203" t="s">
        <v>11</v>
      </c>
      <c r="E70" s="210" t="s">
        <v>11</v>
      </c>
      <c r="F70" s="166">
        <v>4160</v>
      </c>
      <c r="G70" s="190"/>
      <c r="H70" s="18"/>
      <c r="I70" s="17"/>
      <c r="J70" s="208"/>
      <c r="K70" s="168" t="s">
        <v>1405</v>
      </c>
      <c r="L70" s="5"/>
    </row>
    <row r="71" spans="1:12" ht="25.5">
      <c r="A71" s="22">
        <v>60</v>
      </c>
      <c r="B71" s="161" t="s">
        <v>1396</v>
      </c>
      <c r="C71" s="166" t="s">
        <v>1401</v>
      </c>
      <c r="D71" s="203" t="s">
        <v>11</v>
      </c>
      <c r="E71" s="210" t="s">
        <v>11</v>
      </c>
      <c r="F71" s="166">
        <v>3900</v>
      </c>
      <c r="G71" s="190"/>
      <c r="H71" s="18"/>
      <c r="I71" s="17"/>
      <c r="J71" s="208"/>
      <c r="K71" s="168" t="s">
        <v>1405</v>
      </c>
      <c r="L71" s="5"/>
    </row>
    <row r="72" spans="1:12" ht="18" customHeight="1">
      <c r="A72" s="22">
        <v>61</v>
      </c>
      <c r="B72" s="161" t="s">
        <v>1397</v>
      </c>
      <c r="C72" s="166" t="s">
        <v>1402</v>
      </c>
      <c r="D72" s="203" t="s">
        <v>11</v>
      </c>
      <c r="E72" s="210">
        <v>6352</v>
      </c>
      <c r="F72" s="166">
        <v>4040</v>
      </c>
      <c r="G72" s="190"/>
      <c r="H72" s="18"/>
      <c r="I72" s="17"/>
      <c r="J72" s="208"/>
      <c r="K72" s="168" t="s">
        <v>1370</v>
      </c>
      <c r="L72" s="5"/>
    </row>
    <row r="73" spans="1:12" ht="25.5">
      <c r="A73" s="22">
        <v>62</v>
      </c>
      <c r="B73" s="161" t="s">
        <v>1398</v>
      </c>
      <c r="C73" s="166" t="s">
        <v>1403</v>
      </c>
      <c r="D73" s="203" t="s">
        <v>11</v>
      </c>
      <c r="E73" s="210" t="s">
        <v>11</v>
      </c>
      <c r="F73" s="166">
        <v>4086</v>
      </c>
      <c r="G73" s="190"/>
      <c r="H73" s="18"/>
      <c r="I73" s="17"/>
      <c r="J73" s="208"/>
      <c r="K73" s="168" t="s">
        <v>1405</v>
      </c>
      <c r="L73" s="5"/>
    </row>
    <row r="74" spans="1:12" ht="25.5">
      <c r="A74" s="22">
        <v>63</v>
      </c>
      <c r="B74" s="161" t="s">
        <v>1399</v>
      </c>
      <c r="C74" s="166" t="s">
        <v>1404</v>
      </c>
      <c r="D74" s="203" t="s">
        <v>11</v>
      </c>
      <c r="E74" s="210" t="s">
        <v>11</v>
      </c>
      <c r="F74" s="166">
        <v>3980</v>
      </c>
      <c r="G74" s="190"/>
      <c r="H74" s="18"/>
      <c r="I74" s="17"/>
      <c r="J74" s="208"/>
      <c r="K74" s="168" t="s">
        <v>1405</v>
      </c>
      <c r="L74" s="5"/>
    </row>
    <row r="75" spans="1:12" ht="18" customHeight="1">
      <c r="A75" s="22">
        <v>64</v>
      </c>
      <c r="B75" s="161" t="s">
        <v>841</v>
      </c>
      <c r="C75" s="204" t="s">
        <v>842</v>
      </c>
      <c r="D75" s="23" t="s">
        <v>11</v>
      </c>
      <c r="E75" s="207" t="s">
        <v>11</v>
      </c>
      <c r="F75" s="211">
        <v>3670</v>
      </c>
      <c r="G75" s="179" t="s">
        <v>11</v>
      </c>
      <c r="H75" s="18" t="s">
        <v>11</v>
      </c>
      <c r="I75" s="17" t="s">
        <v>11</v>
      </c>
      <c r="J75" s="12" t="s">
        <v>11</v>
      </c>
      <c r="K75" s="132" t="s">
        <v>212</v>
      </c>
      <c r="L75" s="5"/>
    </row>
    <row r="76" spans="1:12" ht="18" customHeight="1">
      <c r="A76" s="22">
        <v>65</v>
      </c>
      <c r="B76" s="161" t="s">
        <v>793</v>
      </c>
      <c r="C76" s="17" t="s">
        <v>797</v>
      </c>
      <c r="D76" s="23" t="s">
        <v>11</v>
      </c>
      <c r="E76" s="162" t="s">
        <v>801</v>
      </c>
      <c r="F76" s="21">
        <v>5421</v>
      </c>
      <c r="G76" s="179" t="s">
        <v>11</v>
      </c>
      <c r="H76" s="18" t="s">
        <v>11</v>
      </c>
      <c r="I76" s="17" t="s">
        <v>802</v>
      </c>
      <c r="J76" s="12" t="s">
        <v>11</v>
      </c>
      <c r="K76" s="30" t="s">
        <v>803</v>
      </c>
      <c r="L76" s="5"/>
    </row>
    <row r="77" spans="1:12" ht="18" customHeight="1">
      <c r="A77" s="22">
        <v>66</v>
      </c>
      <c r="B77" s="161" t="s">
        <v>83</v>
      </c>
      <c r="C77" s="17" t="s">
        <v>84</v>
      </c>
      <c r="D77" s="23" t="s">
        <v>11</v>
      </c>
      <c r="E77" s="162" t="s">
        <v>82</v>
      </c>
      <c r="F77" s="21">
        <v>4800</v>
      </c>
      <c r="G77" s="179" t="s">
        <v>11</v>
      </c>
      <c r="H77" s="18">
        <v>6.8</v>
      </c>
      <c r="I77" s="17" t="s">
        <v>11</v>
      </c>
      <c r="J77" s="12" t="s">
        <v>11</v>
      </c>
      <c r="K77" s="30" t="s">
        <v>211</v>
      </c>
      <c r="L77" s="5"/>
    </row>
    <row r="78" spans="1:12" ht="18" customHeight="1">
      <c r="A78" s="22">
        <v>67</v>
      </c>
      <c r="B78" s="161" t="s">
        <v>622</v>
      </c>
      <c r="C78" s="17" t="s">
        <v>623</v>
      </c>
      <c r="D78" s="23" t="s">
        <v>11</v>
      </c>
      <c r="E78" s="162">
        <v>1660</v>
      </c>
      <c r="F78" s="21">
        <v>4557</v>
      </c>
      <c r="G78" s="179" t="s">
        <v>11</v>
      </c>
      <c r="H78" s="18">
        <v>7.8</v>
      </c>
      <c r="I78" s="17" t="s">
        <v>11</v>
      </c>
      <c r="J78" s="12" t="s">
        <v>11</v>
      </c>
      <c r="K78" s="30" t="s">
        <v>211</v>
      </c>
      <c r="L78" s="5"/>
    </row>
    <row r="79" spans="1:12" ht="18" customHeight="1">
      <c r="A79" s="22">
        <v>68</v>
      </c>
      <c r="B79" s="7" t="s">
        <v>696</v>
      </c>
      <c r="C79" s="17" t="s">
        <v>697</v>
      </c>
      <c r="D79" s="12" t="s">
        <v>11</v>
      </c>
      <c r="E79" s="17">
        <v>107722</v>
      </c>
      <c r="F79" s="21">
        <v>4521</v>
      </c>
      <c r="G79" s="179" t="s">
        <v>11</v>
      </c>
      <c r="H79" s="12" t="s">
        <v>11</v>
      </c>
      <c r="I79" s="17" t="s">
        <v>698</v>
      </c>
      <c r="J79" s="12" t="s">
        <v>11</v>
      </c>
      <c r="K79" s="30" t="s">
        <v>210</v>
      </c>
      <c r="L79" s="5"/>
    </row>
    <row r="80" spans="1:12" ht="18" customHeight="1">
      <c r="A80" s="22">
        <v>69</v>
      </c>
      <c r="B80" s="7" t="s">
        <v>403</v>
      </c>
      <c r="C80" s="17" t="s">
        <v>404</v>
      </c>
      <c r="D80" s="23" t="s">
        <v>11</v>
      </c>
      <c r="E80" s="17" t="s">
        <v>82</v>
      </c>
      <c r="F80" s="21">
        <v>4506</v>
      </c>
      <c r="G80" s="179" t="s">
        <v>11</v>
      </c>
      <c r="H80" s="17" t="s">
        <v>11</v>
      </c>
      <c r="I80" s="17" t="s">
        <v>11</v>
      </c>
      <c r="J80" s="12" t="s">
        <v>11</v>
      </c>
      <c r="K80" s="30" t="s">
        <v>211</v>
      </c>
      <c r="L80" s="5"/>
    </row>
    <row r="81" spans="1:12" ht="18" customHeight="1">
      <c r="A81" s="22">
        <v>70</v>
      </c>
      <c r="B81" s="7" t="s">
        <v>537</v>
      </c>
      <c r="C81" s="17" t="s">
        <v>538</v>
      </c>
      <c r="D81" s="23" t="s">
        <v>11</v>
      </c>
      <c r="E81" s="17" t="s">
        <v>82</v>
      </c>
      <c r="F81" s="21">
        <v>4506</v>
      </c>
      <c r="G81" s="179" t="s">
        <v>11</v>
      </c>
      <c r="H81" s="179" t="s">
        <v>11</v>
      </c>
      <c r="I81" s="179" t="s">
        <v>11</v>
      </c>
      <c r="J81" s="12" t="s">
        <v>11</v>
      </c>
      <c r="K81" s="30" t="s">
        <v>211</v>
      </c>
      <c r="L81" s="5"/>
    </row>
    <row r="82" spans="1:12" ht="18" customHeight="1">
      <c r="A82" s="22">
        <v>71</v>
      </c>
      <c r="B82" s="7" t="s">
        <v>1220</v>
      </c>
      <c r="C82" s="17" t="s">
        <v>959</v>
      </c>
      <c r="D82" s="23" t="s">
        <v>11</v>
      </c>
      <c r="E82" s="17" t="s">
        <v>82</v>
      </c>
      <c r="F82" s="21">
        <v>4506</v>
      </c>
      <c r="G82" s="179" t="s">
        <v>11</v>
      </c>
      <c r="H82" s="179" t="s">
        <v>11</v>
      </c>
      <c r="I82" s="179" t="s">
        <v>11</v>
      </c>
      <c r="J82" s="12" t="s">
        <v>11</v>
      </c>
      <c r="K82" s="30" t="s">
        <v>212</v>
      </c>
      <c r="L82" s="5"/>
    </row>
    <row r="83" spans="1:12" ht="18" customHeight="1">
      <c r="A83" s="22">
        <v>72</v>
      </c>
      <c r="B83" s="7" t="s">
        <v>80</v>
      </c>
      <c r="C83" s="17" t="s">
        <v>81</v>
      </c>
      <c r="D83" s="23" t="s">
        <v>11</v>
      </c>
      <c r="E83" s="17" t="s">
        <v>82</v>
      </c>
      <c r="F83" s="21">
        <v>4400</v>
      </c>
      <c r="G83" s="179" t="s">
        <v>11</v>
      </c>
      <c r="H83" s="18">
        <v>6.5</v>
      </c>
      <c r="I83" s="17" t="s">
        <v>11</v>
      </c>
      <c r="J83" s="12" t="s">
        <v>11</v>
      </c>
      <c r="K83" s="30" t="s">
        <v>211</v>
      </c>
      <c r="L83" s="5"/>
    </row>
    <row r="84" spans="1:12" ht="18" customHeight="1">
      <c r="A84" s="22">
        <v>73</v>
      </c>
      <c r="B84" s="7" t="s">
        <v>85</v>
      </c>
      <c r="C84" s="17" t="s">
        <v>168</v>
      </c>
      <c r="D84" s="23" t="s">
        <v>11</v>
      </c>
      <c r="E84" s="23" t="s">
        <v>11</v>
      </c>
      <c r="F84" s="21">
        <v>4400</v>
      </c>
      <c r="G84" s="179" t="s">
        <v>11</v>
      </c>
      <c r="H84" s="18">
        <v>6.4</v>
      </c>
      <c r="I84" s="17" t="s">
        <v>11</v>
      </c>
      <c r="J84" s="12" t="s">
        <v>11</v>
      </c>
      <c r="K84" s="30" t="s">
        <v>211</v>
      </c>
      <c r="L84" s="5"/>
    </row>
    <row r="85" spans="1:12" ht="18" customHeight="1">
      <c r="A85" s="22">
        <v>74</v>
      </c>
      <c r="B85" s="7" t="s">
        <v>1221</v>
      </c>
      <c r="C85" s="17" t="s">
        <v>1222</v>
      </c>
      <c r="D85" s="23" t="s">
        <v>11</v>
      </c>
      <c r="E85" s="12" t="s">
        <v>11</v>
      </c>
      <c r="F85" s="21">
        <v>4398</v>
      </c>
      <c r="G85" s="179" t="s">
        <v>11</v>
      </c>
      <c r="H85" s="18" t="s">
        <v>82</v>
      </c>
      <c r="I85" s="17" t="s">
        <v>11</v>
      </c>
      <c r="J85" s="12" t="s">
        <v>11</v>
      </c>
      <c r="K85" s="30" t="s">
        <v>212</v>
      </c>
      <c r="L85" s="5"/>
    </row>
    <row r="86" spans="1:12" ht="18" customHeight="1">
      <c r="A86" s="22">
        <v>75</v>
      </c>
      <c r="B86" s="7" t="s">
        <v>671</v>
      </c>
      <c r="C86" s="17" t="s">
        <v>672</v>
      </c>
      <c r="D86" s="23" t="s">
        <v>11</v>
      </c>
      <c r="E86" s="12" t="s">
        <v>11</v>
      </c>
      <c r="F86" s="21">
        <v>4395</v>
      </c>
      <c r="G86" s="179" t="s">
        <v>11</v>
      </c>
      <c r="H86" s="18">
        <v>8.4</v>
      </c>
      <c r="I86" s="12" t="s">
        <v>11</v>
      </c>
      <c r="J86" s="12" t="s">
        <v>11</v>
      </c>
      <c r="K86" s="30" t="s">
        <v>211</v>
      </c>
    </row>
    <row r="87" spans="1:12" ht="18" customHeight="1">
      <c r="A87" s="22">
        <v>76</v>
      </c>
      <c r="B87" s="7" t="s">
        <v>1214</v>
      </c>
      <c r="C87" s="17" t="s">
        <v>1215</v>
      </c>
      <c r="D87" s="23" t="s">
        <v>11</v>
      </c>
      <c r="E87" s="12" t="s">
        <v>11</v>
      </c>
      <c r="F87" s="21">
        <v>4385</v>
      </c>
      <c r="G87" s="179" t="s">
        <v>11</v>
      </c>
      <c r="H87" s="18" t="s">
        <v>82</v>
      </c>
      <c r="I87" s="17" t="s">
        <v>11</v>
      </c>
      <c r="J87" s="12" t="s">
        <v>11</v>
      </c>
      <c r="K87" s="30" t="s">
        <v>212</v>
      </c>
    </row>
    <row r="88" spans="1:12" ht="18" customHeight="1">
      <c r="A88" s="22">
        <v>77</v>
      </c>
      <c r="B88" s="7" t="s">
        <v>358</v>
      </c>
      <c r="C88" s="17" t="s">
        <v>359</v>
      </c>
      <c r="D88" s="23" t="s">
        <v>11</v>
      </c>
      <c r="E88" s="17" t="s">
        <v>82</v>
      </c>
      <c r="F88" s="21">
        <v>4350</v>
      </c>
      <c r="G88" s="179" t="s">
        <v>11</v>
      </c>
      <c r="H88" s="18" t="s">
        <v>11</v>
      </c>
      <c r="I88" s="17" t="s">
        <v>333</v>
      </c>
      <c r="J88" s="12" t="s">
        <v>11</v>
      </c>
      <c r="K88" s="30" t="s">
        <v>211</v>
      </c>
    </row>
    <row r="89" spans="1:12" ht="18" customHeight="1">
      <c r="A89" s="22">
        <v>78</v>
      </c>
      <c r="B89" s="7" t="s">
        <v>397</v>
      </c>
      <c r="C89" s="17" t="s">
        <v>399</v>
      </c>
      <c r="D89" s="23" t="s">
        <v>11</v>
      </c>
      <c r="E89" s="17" t="s">
        <v>82</v>
      </c>
      <c r="F89" s="21">
        <v>4300</v>
      </c>
      <c r="G89" s="179" t="s">
        <v>11</v>
      </c>
      <c r="H89" s="17" t="s">
        <v>11</v>
      </c>
      <c r="I89" s="17" t="s">
        <v>11</v>
      </c>
      <c r="J89" s="12" t="s">
        <v>11</v>
      </c>
      <c r="K89" s="30" t="s">
        <v>211</v>
      </c>
    </row>
    <row r="90" spans="1:12" ht="18" customHeight="1">
      <c r="A90" s="22">
        <v>79</v>
      </c>
      <c r="B90" s="7" t="s">
        <v>398</v>
      </c>
      <c r="C90" s="17" t="s">
        <v>400</v>
      </c>
      <c r="D90" s="23" t="s">
        <v>11</v>
      </c>
      <c r="E90" s="17" t="s">
        <v>82</v>
      </c>
      <c r="F90" s="21">
        <v>4300</v>
      </c>
      <c r="G90" s="179" t="s">
        <v>11</v>
      </c>
      <c r="H90" s="17" t="s">
        <v>11</v>
      </c>
      <c r="I90" s="17" t="s">
        <v>11</v>
      </c>
      <c r="J90" s="12" t="s">
        <v>11</v>
      </c>
      <c r="K90" s="30" t="s">
        <v>211</v>
      </c>
    </row>
    <row r="91" spans="1:12" ht="18" customHeight="1">
      <c r="A91" s="22">
        <v>80</v>
      </c>
      <c r="B91" s="161" t="s">
        <v>1604</v>
      </c>
      <c r="C91" s="166" t="s">
        <v>1605</v>
      </c>
      <c r="D91" s="189" t="s">
        <v>11</v>
      </c>
      <c r="E91" s="25" t="s">
        <v>11</v>
      </c>
      <c r="F91" s="166">
        <v>4060</v>
      </c>
      <c r="G91" s="190" t="s">
        <v>11</v>
      </c>
      <c r="H91" s="18" t="s">
        <v>82</v>
      </c>
      <c r="I91" s="17" t="s">
        <v>11</v>
      </c>
      <c r="J91" s="12" t="s">
        <v>11</v>
      </c>
      <c r="K91" s="30" t="s">
        <v>1370</v>
      </c>
    </row>
    <row r="92" spans="1:12" ht="18" customHeight="1">
      <c r="A92" s="22">
        <v>81</v>
      </c>
      <c r="B92" s="161" t="s">
        <v>1390</v>
      </c>
      <c r="C92" s="166" t="s">
        <v>1391</v>
      </c>
      <c r="D92" s="189" t="s">
        <v>11</v>
      </c>
      <c r="E92" s="25" t="s">
        <v>11</v>
      </c>
      <c r="F92" s="166">
        <v>4240</v>
      </c>
      <c r="G92" s="190" t="s">
        <v>11</v>
      </c>
      <c r="H92" s="18" t="s">
        <v>82</v>
      </c>
      <c r="I92" s="17" t="s">
        <v>11</v>
      </c>
      <c r="J92" s="12" t="s">
        <v>11</v>
      </c>
      <c r="K92" s="30" t="s">
        <v>212</v>
      </c>
    </row>
    <row r="93" spans="1:12" ht="18" customHeight="1">
      <c r="A93" s="22">
        <v>82</v>
      </c>
      <c r="B93" s="7" t="s">
        <v>90</v>
      </c>
      <c r="C93" s="17" t="s">
        <v>166</v>
      </c>
      <c r="D93" s="23" t="s">
        <v>11</v>
      </c>
      <c r="E93" s="17" t="s">
        <v>82</v>
      </c>
      <c r="F93" s="21">
        <v>4200</v>
      </c>
      <c r="G93" s="179" t="s">
        <v>11</v>
      </c>
      <c r="H93" s="18">
        <v>6.4</v>
      </c>
      <c r="I93" s="17" t="s">
        <v>11</v>
      </c>
      <c r="J93" s="12" t="s">
        <v>11</v>
      </c>
      <c r="K93" s="30" t="s">
        <v>211</v>
      </c>
    </row>
    <row r="94" spans="1:12" ht="18" customHeight="1">
      <c r="A94" s="22">
        <v>83</v>
      </c>
      <c r="B94" s="7" t="s">
        <v>91</v>
      </c>
      <c r="C94" s="17" t="s">
        <v>92</v>
      </c>
      <c r="D94" s="23" t="s">
        <v>11</v>
      </c>
      <c r="E94" s="17" t="s">
        <v>82</v>
      </c>
      <c r="F94" s="21">
        <v>4200</v>
      </c>
      <c r="G94" s="179" t="s">
        <v>11</v>
      </c>
      <c r="H94" s="18">
        <v>6.2</v>
      </c>
      <c r="I94" s="17" t="s">
        <v>11</v>
      </c>
      <c r="J94" s="12" t="s">
        <v>11</v>
      </c>
      <c r="K94" s="30" t="s">
        <v>211</v>
      </c>
    </row>
    <row r="95" spans="1:12" ht="18" customHeight="1">
      <c r="A95" s="22">
        <v>84</v>
      </c>
      <c r="B95" s="7" t="s">
        <v>620</v>
      </c>
      <c r="C95" s="17" t="s">
        <v>621</v>
      </c>
      <c r="D95" s="23" t="s">
        <v>11</v>
      </c>
      <c r="E95" s="17">
        <v>1628</v>
      </c>
      <c r="F95" s="21">
        <v>4192</v>
      </c>
      <c r="G95" s="179" t="s">
        <v>11</v>
      </c>
      <c r="H95" s="18">
        <v>7.5</v>
      </c>
      <c r="I95" s="17" t="s">
        <v>11</v>
      </c>
      <c r="J95" s="12" t="s">
        <v>11</v>
      </c>
      <c r="K95" s="30" t="s">
        <v>211</v>
      </c>
      <c r="L95" s="3"/>
    </row>
    <row r="96" spans="1:12" ht="18" customHeight="1">
      <c r="A96" s="22">
        <v>85</v>
      </c>
      <c r="B96" s="7" t="s">
        <v>694</v>
      </c>
      <c r="C96" s="17" t="s">
        <v>695</v>
      </c>
      <c r="D96" s="23" t="s">
        <v>11</v>
      </c>
      <c r="E96" s="17">
        <v>1685</v>
      </c>
      <c r="F96" s="21">
        <v>4141</v>
      </c>
      <c r="G96" s="179" t="s">
        <v>11</v>
      </c>
      <c r="H96" s="24">
        <v>8</v>
      </c>
      <c r="I96" s="17" t="s">
        <v>11</v>
      </c>
      <c r="J96" s="12" t="s">
        <v>11</v>
      </c>
      <c r="K96" s="30" t="s">
        <v>211</v>
      </c>
      <c r="L96" s="3"/>
    </row>
    <row r="97" spans="1:12" ht="18" customHeight="1">
      <c r="A97" s="22">
        <v>86</v>
      </c>
      <c r="B97" s="7" t="s">
        <v>860</v>
      </c>
      <c r="C97" s="17" t="s">
        <v>861</v>
      </c>
      <c r="D97" s="23" t="s">
        <v>11</v>
      </c>
      <c r="E97" s="17">
        <v>1868</v>
      </c>
      <c r="F97" s="21">
        <v>4100</v>
      </c>
      <c r="G97" s="179" t="s">
        <v>11</v>
      </c>
      <c r="H97" s="18">
        <v>7.5</v>
      </c>
      <c r="I97" s="17"/>
      <c r="J97" s="12" t="s">
        <v>11</v>
      </c>
      <c r="K97" s="30" t="s">
        <v>211</v>
      </c>
      <c r="L97" s="3"/>
    </row>
    <row r="98" spans="1:12" ht="18" customHeight="1">
      <c r="A98" s="22">
        <v>87</v>
      </c>
      <c r="B98" s="7" t="s">
        <v>794</v>
      </c>
      <c r="C98" s="17" t="s">
        <v>798</v>
      </c>
      <c r="D98" s="23" t="s">
        <v>11</v>
      </c>
      <c r="E98" s="17">
        <v>9607</v>
      </c>
      <c r="F98" s="21">
        <v>4100</v>
      </c>
      <c r="G98" s="179" t="s">
        <v>11</v>
      </c>
      <c r="H98" s="18">
        <v>7.1</v>
      </c>
      <c r="I98" s="17" t="s">
        <v>11</v>
      </c>
      <c r="J98" s="12" t="s">
        <v>11</v>
      </c>
      <c r="K98" s="30" t="s">
        <v>211</v>
      </c>
      <c r="L98" s="3"/>
    </row>
    <row r="99" spans="1:12" ht="18" customHeight="1">
      <c r="A99" s="22">
        <v>88</v>
      </c>
      <c r="B99" s="7" t="s">
        <v>77</v>
      </c>
      <c r="C99" s="17" t="s">
        <v>392</v>
      </c>
      <c r="D99" s="23" t="s">
        <v>11</v>
      </c>
      <c r="E99" s="17" t="s">
        <v>82</v>
      </c>
      <c r="F99" s="21">
        <v>4099</v>
      </c>
      <c r="G99" s="179" t="s">
        <v>11</v>
      </c>
      <c r="H99" s="24" t="s">
        <v>11</v>
      </c>
      <c r="I99" s="17" t="s">
        <v>11</v>
      </c>
      <c r="J99" s="12" t="s">
        <v>11</v>
      </c>
      <c r="K99" s="30" t="s">
        <v>211</v>
      </c>
      <c r="L99" s="3"/>
    </row>
    <row r="100" spans="1:12" ht="18" customHeight="1">
      <c r="A100" s="22">
        <v>89</v>
      </c>
      <c r="B100" s="7" t="s">
        <v>390</v>
      </c>
      <c r="C100" s="136" t="s">
        <v>391</v>
      </c>
      <c r="D100" s="23" t="s">
        <v>11</v>
      </c>
      <c r="E100" s="25" t="s">
        <v>11</v>
      </c>
      <c r="F100" s="137">
        <v>4099</v>
      </c>
      <c r="G100" s="179" t="s">
        <v>11</v>
      </c>
      <c r="H100" s="24" t="s">
        <v>11</v>
      </c>
      <c r="I100" s="17" t="s">
        <v>11</v>
      </c>
      <c r="J100" s="26" t="s">
        <v>11</v>
      </c>
      <c r="K100" s="30" t="s">
        <v>211</v>
      </c>
      <c r="L100" s="3"/>
    </row>
    <row r="101" spans="1:12" ht="18" customHeight="1">
      <c r="A101" s="22">
        <v>90</v>
      </c>
      <c r="B101" s="161" t="s">
        <v>1288</v>
      </c>
      <c r="C101" s="166" t="s">
        <v>1293</v>
      </c>
      <c r="D101" s="189" t="s">
        <v>11</v>
      </c>
      <c r="E101" s="25" t="s">
        <v>11</v>
      </c>
      <c r="F101" s="166">
        <v>4346</v>
      </c>
      <c r="G101" s="190" t="s">
        <v>11</v>
      </c>
      <c r="H101" s="18" t="s">
        <v>82</v>
      </c>
      <c r="I101" s="17" t="s">
        <v>11</v>
      </c>
      <c r="J101" s="12" t="s">
        <v>11</v>
      </c>
      <c r="K101" s="30" t="s">
        <v>212</v>
      </c>
      <c r="L101" s="3"/>
    </row>
    <row r="102" spans="1:12" ht="18" customHeight="1">
      <c r="A102" s="22">
        <v>91</v>
      </c>
      <c r="B102" s="161" t="s">
        <v>1289</v>
      </c>
      <c r="C102" s="166" t="s">
        <v>1294</v>
      </c>
      <c r="D102" s="189" t="s">
        <v>11</v>
      </c>
      <c r="E102" s="25" t="s">
        <v>11</v>
      </c>
      <c r="F102" s="166">
        <v>4190</v>
      </c>
      <c r="G102" s="190" t="s">
        <v>11</v>
      </c>
      <c r="H102" s="18" t="s">
        <v>82</v>
      </c>
      <c r="I102" s="17" t="s">
        <v>11</v>
      </c>
      <c r="J102" s="12" t="s">
        <v>11</v>
      </c>
      <c r="K102" s="30" t="s">
        <v>212</v>
      </c>
      <c r="L102" s="3"/>
    </row>
    <row r="103" spans="1:12" ht="18" customHeight="1">
      <c r="A103" s="22">
        <v>92</v>
      </c>
      <c r="B103" s="161" t="s">
        <v>1387</v>
      </c>
      <c r="C103" s="166" t="s">
        <v>1388</v>
      </c>
      <c r="D103" s="189" t="s">
        <v>11</v>
      </c>
      <c r="E103" s="25" t="s">
        <v>11</v>
      </c>
      <c r="F103" s="166">
        <v>4120</v>
      </c>
      <c r="G103" s="190" t="s">
        <v>11</v>
      </c>
      <c r="H103" s="18" t="s">
        <v>82</v>
      </c>
      <c r="I103" s="17" t="s">
        <v>11</v>
      </c>
      <c r="J103" s="12" t="s">
        <v>11</v>
      </c>
      <c r="K103" s="30" t="s">
        <v>212</v>
      </c>
      <c r="L103" s="3"/>
    </row>
    <row r="104" spans="1:12" ht="18" customHeight="1">
      <c r="A104" s="22">
        <v>93</v>
      </c>
      <c r="B104" s="161" t="s">
        <v>1389</v>
      </c>
      <c r="C104" s="166" t="s">
        <v>1392</v>
      </c>
      <c r="D104" s="189" t="s">
        <v>11</v>
      </c>
      <c r="E104" s="25" t="s">
        <v>11</v>
      </c>
      <c r="F104" s="166">
        <v>3950.6</v>
      </c>
      <c r="G104" s="190" t="s">
        <v>11</v>
      </c>
      <c r="H104" s="18" t="s">
        <v>82</v>
      </c>
      <c r="I104" s="17" t="s">
        <v>11</v>
      </c>
      <c r="J104" s="12" t="s">
        <v>11</v>
      </c>
      <c r="K104" s="30" t="s">
        <v>212</v>
      </c>
      <c r="L104" s="3"/>
    </row>
    <row r="105" spans="1:12" ht="18" customHeight="1">
      <c r="A105" s="22">
        <v>94</v>
      </c>
      <c r="B105" s="161" t="s">
        <v>1290</v>
      </c>
      <c r="C105" s="166" t="s">
        <v>1297</v>
      </c>
      <c r="D105" s="189" t="s">
        <v>11</v>
      </c>
      <c r="E105" s="25" t="s">
        <v>11</v>
      </c>
      <c r="F105" s="166">
        <v>3840</v>
      </c>
      <c r="G105" s="190" t="s">
        <v>11</v>
      </c>
      <c r="H105" s="18" t="s">
        <v>82</v>
      </c>
      <c r="I105" s="17" t="s">
        <v>11</v>
      </c>
      <c r="J105" s="12" t="s">
        <v>11</v>
      </c>
      <c r="K105" s="30" t="s">
        <v>212</v>
      </c>
      <c r="L105" s="3"/>
    </row>
    <row r="106" spans="1:12" ht="18" customHeight="1">
      <c r="A106" s="22">
        <v>95</v>
      </c>
      <c r="B106" s="161" t="s">
        <v>1291</v>
      </c>
      <c r="C106" s="166" t="s">
        <v>1295</v>
      </c>
      <c r="D106" s="189" t="s">
        <v>11</v>
      </c>
      <c r="E106" s="25" t="s">
        <v>11</v>
      </c>
      <c r="F106" s="166">
        <v>3887</v>
      </c>
      <c r="G106" s="190" t="s">
        <v>11</v>
      </c>
      <c r="H106" s="18" t="s">
        <v>82</v>
      </c>
      <c r="I106" s="17" t="s">
        <v>11</v>
      </c>
      <c r="J106" s="12" t="s">
        <v>11</v>
      </c>
      <c r="K106" s="30" t="s">
        <v>212</v>
      </c>
      <c r="L106" s="3"/>
    </row>
    <row r="107" spans="1:12" ht="18" customHeight="1">
      <c r="A107" s="22">
        <v>96</v>
      </c>
      <c r="B107" s="161" t="s">
        <v>1292</v>
      </c>
      <c r="C107" s="166" t="s">
        <v>1296</v>
      </c>
      <c r="D107" s="189" t="s">
        <v>11</v>
      </c>
      <c r="E107" s="25" t="s">
        <v>11</v>
      </c>
      <c r="F107" s="166">
        <v>3845</v>
      </c>
      <c r="G107" s="190" t="s">
        <v>11</v>
      </c>
      <c r="H107" s="18" t="s">
        <v>82</v>
      </c>
      <c r="I107" s="17" t="s">
        <v>11</v>
      </c>
      <c r="J107" s="12" t="s">
        <v>11</v>
      </c>
      <c r="K107" s="30" t="s">
        <v>212</v>
      </c>
      <c r="L107" s="3"/>
    </row>
    <row r="108" spans="1:12" ht="18" customHeight="1">
      <c r="A108" s="22">
        <v>97</v>
      </c>
      <c r="B108" s="7" t="s">
        <v>1087</v>
      </c>
      <c r="C108" s="169" t="s">
        <v>1072</v>
      </c>
      <c r="D108" s="23" t="s">
        <v>11</v>
      </c>
      <c r="E108" s="25" t="s">
        <v>11</v>
      </c>
      <c r="F108" s="169">
        <v>4080</v>
      </c>
      <c r="G108" s="179" t="s">
        <v>11</v>
      </c>
      <c r="H108" s="18" t="s">
        <v>82</v>
      </c>
      <c r="I108" s="17" t="s">
        <v>11</v>
      </c>
      <c r="J108" s="12" t="s">
        <v>11</v>
      </c>
      <c r="K108" s="30" t="s">
        <v>212</v>
      </c>
      <c r="L108" s="3"/>
    </row>
    <row r="109" spans="1:12" ht="18" customHeight="1">
      <c r="A109" s="22">
        <v>98</v>
      </c>
      <c r="B109" s="7" t="s">
        <v>1223</v>
      </c>
      <c r="C109" s="166" t="s">
        <v>1224</v>
      </c>
      <c r="D109" s="23" t="s">
        <v>11</v>
      </c>
      <c r="E109" s="25" t="s">
        <v>11</v>
      </c>
      <c r="F109" s="166">
        <v>4060</v>
      </c>
      <c r="G109" s="179" t="s">
        <v>11</v>
      </c>
      <c r="H109" s="18" t="s">
        <v>82</v>
      </c>
      <c r="I109" s="17" t="s">
        <v>11</v>
      </c>
      <c r="J109" s="12" t="s">
        <v>11</v>
      </c>
      <c r="K109" s="30" t="s">
        <v>212</v>
      </c>
      <c r="L109" s="3"/>
    </row>
    <row r="110" spans="1:12" ht="18" customHeight="1">
      <c r="A110" s="22">
        <v>99</v>
      </c>
      <c r="B110" s="7" t="s">
        <v>795</v>
      </c>
      <c r="C110" s="17" t="s">
        <v>799</v>
      </c>
      <c r="D110" s="23" t="s">
        <v>11</v>
      </c>
      <c r="E110" s="17">
        <v>9628</v>
      </c>
      <c r="F110" s="21">
        <v>4023</v>
      </c>
      <c r="G110" s="179" t="s">
        <v>11</v>
      </c>
      <c r="H110" s="18">
        <v>7.2</v>
      </c>
      <c r="I110" s="17" t="s">
        <v>11</v>
      </c>
      <c r="J110" s="12" t="s">
        <v>11</v>
      </c>
      <c r="K110" s="30" t="s">
        <v>211</v>
      </c>
      <c r="L110" s="3"/>
    </row>
    <row r="111" spans="1:12" ht="18" customHeight="1">
      <c r="A111" s="22">
        <v>100</v>
      </c>
      <c r="B111" s="7" t="s">
        <v>668</v>
      </c>
      <c r="C111" s="17" t="s">
        <v>669</v>
      </c>
      <c r="D111" s="23"/>
      <c r="E111" s="17" t="s">
        <v>670</v>
      </c>
      <c r="F111" s="21">
        <v>4003</v>
      </c>
      <c r="G111" s="179" t="s">
        <v>11</v>
      </c>
      <c r="H111" s="18">
        <v>8</v>
      </c>
      <c r="I111" s="17" t="s">
        <v>11</v>
      </c>
      <c r="J111" s="17" t="s">
        <v>11</v>
      </c>
      <c r="K111" s="30" t="s">
        <v>211</v>
      </c>
      <c r="L111" s="3"/>
    </row>
    <row r="112" spans="1:12" ht="18" customHeight="1">
      <c r="A112" s="22">
        <v>101</v>
      </c>
      <c r="B112" s="7" t="s">
        <v>79</v>
      </c>
      <c r="C112" s="17" t="s">
        <v>167</v>
      </c>
      <c r="D112" s="23" t="s">
        <v>11</v>
      </c>
      <c r="E112" s="17" t="s">
        <v>11</v>
      </c>
      <c r="F112" s="21">
        <v>4000</v>
      </c>
      <c r="G112" s="179" t="s">
        <v>11</v>
      </c>
      <c r="H112" s="18">
        <v>6.8</v>
      </c>
      <c r="I112" s="17" t="s">
        <v>11</v>
      </c>
      <c r="J112" s="12" t="s">
        <v>11</v>
      </c>
      <c r="K112" s="30" t="s">
        <v>211</v>
      </c>
      <c r="L112" s="3"/>
    </row>
    <row r="113" spans="1:12" ht="18" customHeight="1">
      <c r="A113" s="22">
        <v>102</v>
      </c>
      <c r="B113" s="7" t="s">
        <v>184</v>
      </c>
      <c r="C113" s="17" t="s">
        <v>93</v>
      </c>
      <c r="D113" s="23" t="s">
        <v>11</v>
      </c>
      <c r="E113" s="25" t="s">
        <v>11</v>
      </c>
      <c r="F113" s="21">
        <v>4000</v>
      </c>
      <c r="G113" s="179" t="s">
        <v>11</v>
      </c>
      <c r="H113" s="24" t="s">
        <v>11</v>
      </c>
      <c r="I113" s="17" t="s">
        <v>11</v>
      </c>
      <c r="J113" s="26" t="s">
        <v>11</v>
      </c>
      <c r="K113" s="30" t="s">
        <v>211</v>
      </c>
      <c r="L113" s="3"/>
    </row>
    <row r="114" spans="1:12" ht="18" customHeight="1">
      <c r="A114" s="22">
        <v>103</v>
      </c>
      <c r="B114" s="7" t="s">
        <v>245</v>
      </c>
      <c r="C114" s="17" t="s">
        <v>246</v>
      </c>
      <c r="D114" s="23" t="s">
        <v>11</v>
      </c>
      <c r="E114" s="23" t="s">
        <v>11</v>
      </c>
      <c r="F114" s="21">
        <v>4000</v>
      </c>
      <c r="G114" s="179" t="s">
        <v>11</v>
      </c>
      <c r="H114" s="17" t="s">
        <v>11</v>
      </c>
      <c r="I114" s="17" t="s">
        <v>11</v>
      </c>
      <c r="J114" s="17" t="s">
        <v>11</v>
      </c>
      <c r="K114" s="30" t="s">
        <v>211</v>
      </c>
      <c r="L114" s="3"/>
    </row>
    <row r="115" spans="1:12" ht="18" customHeight="1">
      <c r="A115" s="22">
        <v>104</v>
      </c>
      <c r="B115" s="7" t="s">
        <v>293</v>
      </c>
      <c r="C115" s="17" t="s">
        <v>294</v>
      </c>
      <c r="D115" s="23" t="s">
        <v>11</v>
      </c>
      <c r="E115" s="23" t="s">
        <v>11</v>
      </c>
      <c r="F115" s="21">
        <v>4000</v>
      </c>
      <c r="G115" s="179" t="s">
        <v>11</v>
      </c>
      <c r="H115" s="17" t="s">
        <v>11</v>
      </c>
      <c r="I115" s="17" t="s">
        <v>11</v>
      </c>
      <c r="J115" s="17" t="s">
        <v>11</v>
      </c>
      <c r="K115" s="30" t="s">
        <v>211</v>
      </c>
      <c r="L115" s="3"/>
    </row>
    <row r="116" spans="1:12" ht="18" customHeight="1">
      <c r="A116" s="22">
        <v>105</v>
      </c>
      <c r="B116" s="7" t="s">
        <v>627</v>
      </c>
      <c r="C116" s="17" t="s">
        <v>628</v>
      </c>
      <c r="D116" s="23" t="s">
        <v>11</v>
      </c>
      <c r="E116" s="23">
        <v>1587</v>
      </c>
      <c r="F116" s="21">
        <v>3988</v>
      </c>
      <c r="G116" s="179" t="s">
        <v>11</v>
      </c>
      <c r="H116" s="17">
        <v>7.4</v>
      </c>
      <c r="I116" s="17" t="s">
        <v>11</v>
      </c>
      <c r="J116" s="17" t="s">
        <v>11</v>
      </c>
      <c r="K116" s="30" t="s">
        <v>211</v>
      </c>
      <c r="L116" s="3"/>
    </row>
    <row r="117" spans="1:12" ht="18" customHeight="1">
      <c r="A117" s="22">
        <v>106</v>
      </c>
      <c r="B117" s="7" t="s">
        <v>967</v>
      </c>
      <c r="C117" s="17" t="s">
        <v>974</v>
      </c>
      <c r="D117" s="23" t="s">
        <v>11</v>
      </c>
      <c r="E117" s="17" t="s">
        <v>11</v>
      </c>
      <c r="F117" s="21">
        <v>3981</v>
      </c>
      <c r="G117" s="179" t="s">
        <v>11</v>
      </c>
      <c r="H117" s="24" t="s">
        <v>11</v>
      </c>
      <c r="I117" s="23" t="s">
        <v>11</v>
      </c>
      <c r="J117" s="26" t="s">
        <v>11</v>
      </c>
      <c r="K117" s="30" t="s">
        <v>212</v>
      </c>
      <c r="L117" s="3"/>
    </row>
    <row r="118" spans="1:12" ht="18" customHeight="1">
      <c r="A118" s="22">
        <v>107</v>
      </c>
      <c r="B118" s="7" t="s">
        <v>927</v>
      </c>
      <c r="C118" s="17" t="s">
        <v>924</v>
      </c>
      <c r="D118" s="23" t="s">
        <v>11</v>
      </c>
      <c r="E118" s="17" t="s">
        <v>11</v>
      </c>
      <c r="F118" s="21">
        <v>3936</v>
      </c>
      <c r="G118" s="179" t="s">
        <v>11</v>
      </c>
      <c r="H118" s="18" t="s">
        <v>11</v>
      </c>
      <c r="I118" s="18" t="s">
        <v>11</v>
      </c>
      <c r="J118" s="18" t="s">
        <v>11</v>
      </c>
      <c r="K118" s="30" t="s">
        <v>212</v>
      </c>
      <c r="L118" s="3"/>
    </row>
    <row r="119" spans="1:12" ht="18" customHeight="1">
      <c r="A119" s="22">
        <v>108</v>
      </c>
      <c r="B119" s="7" t="s">
        <v>926</v>
      </c>
      <c r="C119" s="17" t="s">
        <v>920</v>
      </c>
      <c r="D119" s="23" t="s">
        <v>11</v>
      </c>
      <c r="E119" s="17" t="s">
        <v>11</v>
      </c>
      <c r="F119" s="21">
        <v>3919</v>
      </c>
      <c r="G119" s="179" t="s">
        <v>11</v>
      </c>
      <c r="H119" s="18" t="s">
        <v>11</v>
      </c>
      <c r="I119" s="18" t="s">
        <v>11</v>
      </c>
      <c r="J119" s="18" t="s">
        <v>11</v>
      </c>
      <c r="K119" s="30" t="s">
        <v>212</v>
      </c>
      <c r="L119" s="3"/>
    </row>
    <row r="120" spans="1:12" ht="18" customHeight="1">
      <c r="A120" s="22">
        <v>109</v>
      </c>
      <c r="B120" s="7" t="s">
        <v>1086</v>
      </c>
      <c r="C120" s="166" t="s">
        <v>1070</v>
      </c>
      <c r="D120" s="23" t="s">
        <v>11</v>
      </c>
      <c r="E120" s="17"/>
      <c r="F120" s="166">
        <v>3916</v>
      </c>
      <c r="G120" s="179" t="s">
        <v>11</v>
      </c>
      <c r="H120" s="18" t="s">
        <v>82</v>
      </c>
      <c r="I120" s="17" t="s">
        <v>11</v>
      </c>
      <c r="J120" s="12" t="s">
        <v>11</v>
      </c>
      <c r="K120" s="30" t="s">
        <v>212</v>
      </c>
      <c r="L120" s="3"/>
    </row>
    <row r="121" spans="1:12" ht="18" customHeight="1">
      <c r="A121" s="22">
        <v>110</v>
      </c>
      <c r="B121" s="7" t="s">
        <v>395</v>
      </c>
      <c r="C121" s="17" t="s">
        <v>396</v>
      </c>
      <c r="D121" s="23" t="s">
        <v>11</v>
      </c>
      <c r="E121" s="25" t="s">
        <v>11</v>
      </c>
      <c r="F121" s="21">
        <v>3904</v>
      </c>
      <c r="G121" s="179" t="s">
        <v>11</v>
      </c>
      <c r="H121" s="24" t="s">
        <v>11</v>
      </c>
      <c r="I121" s="17" t="s">
        <v>11</v>
      </c>
      <c r="J121" s="26" t="s">
        <v>11</v>
      </c>
      <c r="K121" s="30" t="s">
        <v>211</v>
      </c>
      <c r="L121" s="3"/>
    </row>
    <row r="122" spans="1:12" ht="18" customHeight="1">
      <c r="A122" s="22">
        <v>111</v>
      </c>
      <c r="B122" s="7" t="s">
        <v>692</v>
      </c>
      <c r="C122" s="17" t="s">
        <v>693</v>
      </c>
      <c r="D122" s="23" t="s">
        <v>11</v>
      </c>
      <c r="E122" s="23">
        <v>1588</v>
      </c>
      <c r="F122" s="21">
        <v>3904</v>
      </c>
      <c r="G122" s="179" t="s">
        <v>11</v>
      </c>
      <c r="H122" s="24">
        <v>8.1999999999999993</v>
      </c>
      <c r="I122" s="17" t="s">
        <v>11</v>
      </c>
      <c r="J122" s="17" t="s">
        <v>11</v>
      </c>
      <c r="K122" s="30" t="s">
        <v>211</v>
      </c>
      <c r="L122" s="3"/>
    </row>
    <row r="123" spans="1:12" ht="18" customHeight="1">
      <c r="A123" s="22">
        <v>112</v>
      </c>
      <c r="B123" s="7" t="s">
        <v>360</v>
      </c>
      <c r="C123" s="17" t="s">
        <v>361</v>
      </c>
      <c r="D123" s="23" t="s">
        <v>11</v>
      </c>
      <c r="E123" s="17" t="s">
        <v>82</v>
      </c>
      <c r="F123" s="21">
        <v>3891</v>
      </c>
      <c r="G123" s="179" t="s">
        <v>11</v>
      </c>
      <c r="H123" s="18" t="s">
        <v>11</v>
      </c>
      <c r="I123" s="17" t="s">
        <v>11</v>
      </c>
      <c r="J123" s="12" t="s">
        <v>11</v>
      </c>
      <c r="K123" s="30" t="s">
        <v>211</v>
      </c>
      <c r="L123" s="3"/>
    </row>
    <row r="124" spans="1:12" ht="18" customHeight="1">
      <c r="A124" s="22">
        <v>113</v>
      </c>
      <c r="B124" s="7" t="s">
        <v>295</v>
      </c>
      <c r="C124" s="17" t="s">
        <v>296</v>
      </c>
      <c r="D124" s="23" t="s">
        <v>11</v>
      </c>
      <c r="E124" s="17" t="s">
        <v>11</v>
      </c>
      <c r="F124" s="21">
        <v>3887</v>
      </c>
      <c r="G124" s="179" t="s">
        <v>11</v>
      </c>
      <c r="H124" s="24" t="s">
        <v>11</v>
      </c>
      <c r="I124" s="17" t="s">
        <v>11</v>
      </c>
      <c r="J124" s="26" t="s">
        <v>11</v>
      </c>
      <c r="K124" s="30" t="s">
        <v>211</v>
      </c>
      <c r="L124" s="3"/>
    </row>
    <row r="125" spans="1:12" ht="18" customHeight="1">
      <c r="A125" s="22">
        <v>114</v>
      </c>
      <c r="B125" s="7" t="s">
        <v>1225</v>
      </c>
      <c r="C125" s="17" t="s">
        <v>1226</v>
      </c>
      <c r="D125" s="23" t="s">
        <v>11</v>
      </c>
      <c r="E125" s="17" t="s">
        <v>11</v>
      </c>
      <c r="F125" s="21">
        <v>3885</v>
      </c>
      <c r="G125" s="179" t="s">
        <v>11</v>
      </c>
      <c r="H125" s="24" t="s">
        <v>11</v>
      </c>
      <c r="I125" s="23" t="s">
        <v>11</v>
      </c>
      <c r="J125" s="26" t="s">
        <v>11</v>
      </c>
      <c r="K125" s="30" t="s">
        <v>212</v>
      </c>
      <c r="L125" s="3"/>
    </row>
    <row r="126" spans="1:12" ht="18" customHeight="1">
      <c r="A126" s="22">
        <v>115</v>
      </c>
      <c r="B126" s="7" t="s">
        <v>966</v>
      </c>
      <c r="C126" s="17" t="s">
        <v>973</v>
      </c>
      <c r="D126" s="23" t="s">
        <v>11</v>
      </c>
      <c r="E126" s="17" t="s">
        <v>11</v>
      </c>
      <c r="F126" s="21">
        <v>3885</v>
      </c>
      <c r="G126" s="179" t="s">
        <v>11</v>
      </c>
      <c r="H126" s="24" t="s">
        <v>11</v>
      </c>
      <c r="I126" s="23" t="s">
        <v>11</v>
      </c>
      <c r="J126" s="26" t="s">
        <v>11</v>
      </c>
      <c r="K126" s="30" t="s">
        <v>212</v>
      </c>
      <c r="L126" s="3"/>
    </row>
    <row r="127" spans="1:12" ht="18" customHeight="1">
      <c r="A127" s="22">
        <v>116</v>
      </c>
      <c r="B127" s="7" t="s">
        <v>1088</v>
      </c>
      <c r="C127" s="166" t="s">
        <v>1070</v>
      </c>
      <c r="D127" s="23" t="s">
        <v>11</v>
      </c>
      <c r="E127" s="17"/>
      <c r="F127" s="166">
        <v>3884</v>
      </c>
      <c r="G127" s="179" t="s">
        <v>11</v>
      </c>
      <c r="H127" s="18" t="s">
        <v>82</v>
      </c>
      <c r="I127" s="17" t="s">
        <v>11</v>
      </c>
      <c r="J127" s="12" t="s">
        <v>11</v>
      </c>
      <c r="K127" s="30" t="s">
        <v>212</v>
      </c>
      <c r="L127" s="3"/>
    </row>
    <row r="128" spans="1:12" ht="18" customHeight="1">
      <c r="A128" s="22">
        <v>117</v>
      </c>
      <c r="B128" s="7" t="s">
        <v>918</v>
      </c>
      <c r="C128" s="17" t="s">
        <v>920</v>
      </c>
      <c r="D128" s="23" t="s">
        <v>11</v>
      </c>
      <c r="E128" s="17" t="s">
        <v>11</v>
      </c>
      <c r="F128" s="21">
        <v>3876</v>
      </c>
      <c r="G128" s="179" t="s">
        <v>11</v>
      </c>
      <c r="H128" s="24" t="s">
        <v>11</v>
      </c>
      <c r="I128" s="23" t="s">
        <v>11</v>
      </c>
      <c r="J128" s="26" t="s">
        <v>11</v>
      </c>
      <c r="K128" s="30" t="s">
        <v>212</v>
      </c>
      <c r="L128" s="3"/>
    </row>
    <row r="129" spans="1:15" ht="18" customHeight="1">
      <c r="A129" s="22">
        <v>118</v>
      </c>
      <c r="B129" s="7" t="s">
        <v>969</v>
      </c>
      <c r="C129" s="17" t="s">
        <v>976</v>
      </c>
      <c r="D129" s="23" t="s">
        <v>11</v>
      </c>
      <c r="E129" s="17" t="s">
        <v>11</v>
      </c>
      <c r="F129" s="21">
        <v>3875</v>
      </c>
      <c r="G129" s="179" t="s">
        <v>11</v>
      </c>
      <c r="H129" s="24" t="s">
        <v>11</v>
      </c>
      <c r="I129" s="23" t="s">
        <v>11</v>
      </c>
      <c r="J129" s="26" t="s">
        <v>11</v>
      </c>
      <c r="K129" s="30" t="s">
        <v>212</v>
      </c>
      <c r="L129" s="3"/>
    </row>
    <row r="130" spans="1:15" ht="18" customHeight="1">
      <c r="A130" s="22">
        <v>119</v>
      </c>
      <c r="B130" s="7" t="s">
        <v>1018</v>
      </c>
      <c r="C130" s="17" t="s">
        <v>1019</v>
      </c>
      <c r="D130" s="23" t="s">
        <v>11</v>
      </c>
      <c r="E130" s="17" t="s">
        <v>11</v>
      </c>
      <c r="F130" s="21">
        <v>3852</v>
      </c>
      <c r="G130" s="179" t="s">
        <v>11</v>
      </c>
      <c r="H130" s="24" t="s">
        <v>11</v>
      </c>
      <c r="I130" s="23" t="s">
        <v>11</v>
      </c>
      <c r="J130" s="26" t="s">
        <v>11</v>
      </c>
      <c r="K130" s="30" t="s">
        <v>212</v>
      </c>
      <c r="L130" s="3"/>
    </row>
    <row r="131" spans="1:15" ht="18" customHeight="1">
      <c r="A131" s="22">
        <v>120</v>
      </c>
      <c r="B131" s="7" t="s">
        <v>737</v>
      </c>
      <c r="C131" s="17" t="s">
        <v>738</v>
      </c>
      <c r="D131" s="23" t="s">
        <v>11</v>
      </c>
      <c r="E131" s="17">
        <v>1730</v>
      </c>
      <c r="F131" s="21">
        <v>3850</v>
      </c>
      <c r="G131" s="179" t="s">
        <v>11</v>
      </c>
      <c r="H131" s="18">
        <v>7.7</v>
      </c>
      <c r="I131" s="17"/>
      <c r="J131" s="12" t="s">
        <v>11</v>
      </c>
      <c r="K131" s="30" t="s">
        <v>736</v>
      </c>
      <c r="L131" s="3"/>
    </row>
    <row r="132" spans="1:15" ht="18" customHeight="1">
      <c r="A132" s="22">
        <v>121</v>
      </c>
      <c r="B132" s="7" t="s">
        <v>968</v>
      </c>
      <c r="C132" s="17" t="s">
        <v>975</v>
      </c>
      <c r="D132" s="23" t="s">
        <v>11</v>
      </c>
      <c r="E132" s="17" t="s">
        <v>11</v>
      </c>
      <c r="F132" s="21">
        <v>3830</v>
      </c>
      <c r="G132" s="179" t="s">
        <v>11</v>
      </c>
      <c r="H132" s="24" t="s">
        <v>11</v>
      </c>
      <c r="I132" s="23" t="s">
        <v>11</v>
      </c>
      <c r="J132" s="26" t="s">
        <v>11</v>
      </c>
      <c r="K132" s="30" t="s">
        <v>212</v>
      </c>
      <c r="L132" s="3"/>
    </row>
    <row r="133" spans="1:15" ht="18" customHeight="1">
      <c r="A133" s="22">
        <v>122</v>
      </c>
      <c r="B133" s="7" t="s">
        <v>1089</v>
      </c>
      <c r="C133" s="166" t="s">
        <v>1069</v>
      </c>
      <c r="D133" s="23" t="s">
        <v>11</v>
      </c>
      <c r="E133" s="17"/>
      <c r="F133" s="166">
        <v>3826</v>
      </c>
      <c r="G133" s="179" t="s">
        <v>11</v>
      </c>
      <c r="H133" s="18" t="s">
        <v>82</v>
      </c>
      <c r="I133" s="17" t="s">
        <v>11</v>
      </c>
      <c r="J133" s="12" t="s">
        <v>11</v>
      </c>
      <c r="K133" s="30" t="s">
        <v>212</v>
      </c>
      <c r="L133" s="3"/>
    </row>
    <row r="134" spans="1:15" ht="18" customHeight="1">
      <c r="A134" s="22">
        <v>123</v>
      </c>
      <c r="B134" s="7" t="s">
        <v>972</v>
      </c>
      <c r="C134" s="17" t="s">
        <v>975</v>
      </c>
      <c r="D134" s="23" t="s">
        <v>11</v>
      </c>
      <c r="E134" s="17" t="s">
        <v>11</v>
      </c>
      <c r="F134" s="21">
        <v>3805</v>
      </c>
      <c r="G134" s="179" t="s">
        <v>11</v>
      </c>
      <c r="H134" s="24" t="s">
        <v>11</v>
      </c>
      <c r="I134" s="23" t="s">
        <v>11</v>
      </c>
      <c r="J134" s="26" t="s">
        <v>11</v>
      </c>
      <c r="K134" s="30" t="s">
        <v>212</v>
      </c>
      <c r="L134" s="3"/>
    </row>
    <row r="135" spans="1:15" ht="18" customHeight="1">
      <c r="A135" s="22">
        <v>124</v>
      </c>
      <c r="B135" s="7" t="s">
        <v>1090</v>
      </c>
      <c r="C135" s="166" t="s">
        <v>1071</v>
      </c>
      <c r="D135" s="23" t="s">
        <v>11</v>
      </c>
      <c r="E135" s="17"/>
      <c r="F135" s="166">
        <v>3801.4</v>
      </c>
      <c r="G135" s="179" t="s">
        <v>11</v>
      </c>
      <c r="H135" s="18" t="s">
        <v>82</v>
      </c>
      <c r="I135" s="17" t="s">
        <v>11</v>
      </c>
      <c r="J135" s="12" t="s">
        <v>11</v>
      </c>
      <c r="K135" s="30" t="s">
        <v>212</v>
      </c>
      <c r="L135" s="3"/>
      <c r="M135" s="47"/>
      <c r="N135" s="47"/>
      <c r="O135" s="47"/>
    </row>
    <row r="136" spans="1:15" ht="18" customHeight="1">
      <c r="A136" s="22">
        <v>125</v>
      </c>
      <c r="B136" s="7" t="s">
        <v>890</v>
      </c>
      <c r="C136" s="17" t="s">
        <v>769</v>
      </c>
      <c r="D136" s="23" t="s">
        <v>11</v>
      </c>
      <c r="E136" s="17" t="s">
        <v>11</v>
      </c>
      <c r="F136" s="21">
        <v>3781.2</v>
      </c>
      <c r="G136" s="179" t="s">
        <v>11</v>
      </c>
      <c r="H136" s="18" t="s">
        <v>11</v>
      </c>
      <c r="I136" s="18" t="s">
        <v>11</v>
      </c>
      <c r="J136" s="18" t="s">
        <v>11</v>
      </c>
      <c r="K136" s="30" t="s">
        <v>212</v>
      </c>
      <c r="L136" s="3"/>
    </row>
    <row r="137" spans="1:15" ht="18" customHeight="1">
      <c r="A137" s="22">
        <v>126</v>
      </c>
      <c r="B137" s="7" t="s">
        <v>921</v>
      </c>
      <c r="C137" s="17" t="s">
        <v>922</v>
      </c>
      <c r="D137" s="23" t="s">
        <v>11</v>
      </c>
      <c r="E137" s="17" t="s">
        <v>11</v>
      </c>
      <c r="F137" s="21">
        <v>3745</v>
      </c>
      <c r="G137" s="179" t="s">
        <v>11</v>
      </c>
      <c r="H137" s="18" t="s">
        <v>11</v>
      </c>
      <c r="I137" s="18" t="s">
        <v>11</v>
      </c>
      <c r="J137" s="18" t="s">
        <v>11</v>
      </c>
      <c r="K137" s="30" t="s">
        <v>212</v>
      </c>
      <c r="L137" s="3"/>
    </row>
    <row r="138" spans="1:15" ht="18" customHeight="1">
      <c r="A138" s="22">
        <v>127</v>
      </c>
      <c r="B138" s="7" t="s">
        <v>970</v>
      </c>
      <c r="C138" s="17" t="s">
        <v>977</v>
      </c>
      <c r="D138" s="23" t="s">
        <v>11</v>
      </c>
      <c r="E138" s="17" t="s">
        <v>11</v>
      </c>
      <c r="F138" s="21">
        <v>3734</v>
      </c>
      <c r="G138" s="179" t="s">
        <v>11</v>
      </c>
      <c r="H138" s="24" t="s">
        <v>11</v>
      </c>
      <c r="I138" s="23" t="s">
        <v>11</v>
      </c>
      <c r="J138" s="26" t="s">
        <v>11</v>
      </c>
      <c r="K138" s="30" t="s">
        <v>212</v>
      </c>
      <c r="L138" s="47"/>
    </row>
    <row r="139" spans="1:15" ht="18" customHeight="1">
      <c r="A139" s="22">
        <v>128</v>
      </c>
      <c r="B139" s="7" t="s">
        <v>393</v>
      </c>
      <c r="C139" s="17" t="s">
        <v>394</v>
      </c>
      <c r="D139" s="23" t="s">
        <v>11</v>
      </c>
      <c r="E139" s="17" t="s">
        <v>11</v>
      </c>
      <c r="F139" s="21">
        <v>3719</v>
      </c>
      <c r="G139" s="179" t="s">
        <v>11</v>
      </c>
      <c r="H139" s="24" t="s">
        <v>11</v>
      </c>
      <c r="I139" s="17" t="s">
        <v>11</v>
      </c>
      <c r="J139" s="26" t="s">
        <v>11</v>
      </c>
      <c r="K139" s="30" t="s">
        <v>211</v>
      </c>
      <c r="L139" s="3"/>
    </row>
    <row r="140" spans="1:15" ht="18" customHeight="1">
      <c r="A140" s="22">
        <v>129</v>
      </c>
      <c r="B140" s="7" t="s">
        <v>1020</v>
      </c>
      <c r="C140" s="17" t="s">
        <v>1021</v>
      </c>
      <c r="D140" s="23" t="s">
        <v>11</v>
      </c>
      <c r="E140" s="17" t="s">
        <v>11</v>
      </c>
      <c r="F140" s="21">
        <v>3718</v>
      </c>
      <c r="G140" s="179" t="s">
        <v>11</v>
      </c>
      <c r="H140" s="24" t="s">
        <v>11</v>
      </c>
      <c r="I140" s="23" t="s">
        <v>11</v>
      </c>
      <c r="J140" s="26" t="s">
        <v>11</v>
      </c>
      <c r="K140" s="30" t="s">
        <v>212</v>
      </c>
      <c r="L140" s="3"/>
    </row>
    <row r="141" spans="1:15" ht="18" customHeight="1">
      <c r="A141" s="22">
        <v>130</v>
      </c>
      <c r="B141" s="7" t="s">
        <v>796</v>
      </c>
      <c r="C141" s="17" t="s">
        <v>800</v>
      </c>
      <c r="D141" s="23" t="s">
        <v>11</v>
      </c>
      <c r="E141" s="17">
        <v>1586</v>
      </c>
      <c r="F141" s="21">
        <v>3717</v>
      </c>
      <c r="G141" s="179" t="s">
        <v>11</v>
      </c>
      <c r="H141" s="18">
        <v>7.6</v>
      </c>
      <c r="I141" s="17" t="s">
        <v>11</v>
      </c>
      <c r="J141" s="12" t="s">
        <v>11</v>
      </c>
      <c r="K141" s="30" t="s">
        <v>211</v>
      </c>
      <c r="L141" s="5"/>
      <c r="M141" s="5"/>
      <c r="N141" s="5"/>
      <c r="O141" s="42"/>
    </row>
    <row r="142" spans="1:15" ht="18" customHeight="1">
      <c r="A142" s="22">
        <v>131</v>
      </c>
      <c r="B142" s="7" t="s">
        <v>297</v>
      </c>
      <c r="C142" s="17" t="s">
        <v>224</v>
      </c>
      <c r="D142" s="23" t="s">
        <v>11</v>
      </c>
      <c r="E142" s="17" t="s">
        <v>11</v>
      </c>
      <c r="F142" s="21">
        <v>3708</v>
      </c>
      <c r="G142" s="179" t="s">
        <v>11</v>
      </c>
      <c r="H142" s="24" t="s">
        <v>11</v>
      </c>
      <c r="I142" s="17" t="s">
        <v>11</v>
      </c>
      <c r="J142" s="26" t="s">
        <v>11</v>
      </c>
      <c r="K142" s="30" t="s">
        <v>211</v>
      </c>
      <c r="L142" s="3"/>
    </row>
    <row r="143" spans="1:15" ht="18" customHeight="1">
      <c r="A143" s="22">
        <v>132</v>
      </c>
      <c r="B143" s="7" t="s">
        <v>96</v>
      </c>
      <c r="C143" s="17" t="s">
        <v>97</v>
      </c>
      <c r="D143" s="23" t="s">
        <v>11</v>
      </c>
      <c r="E143" s="17">
        <v>8396</v>
      </c>
      <c r="F143" s="21">
        <v>3700</v>
      </c>
      <c r="G143" s="179" t="s">
        <v>11</v>
      </c>
      <c r="H143" s="18">
        <v>7.6</v>
      </c>
      <c r="I143" s="17" t="s">
        <v>98</v>
      </c>
      <c r="J143" s="12" t="s">
        <v>197</v>
      </c>
      <c r="K143" s="30" t="s">
        <v>275</v>
      </c>
      <c r="L143" s="3"/>
    </row>
    <row r="144" spans="1:15" ht="18" customHeight="1">
      <c r="A144" s="22">
        <v>133</v>
      </c>
      <c r="B144" s="7" t="s">
        <v>99</v>
      </c>
      <c r="C144" s="17" t="s">
        <v>100</v>
      </c>
      <c r="D144" s="23" t="s">
        <v>11</v>
      </c>
      <c r="E144" s="17">
        <v>4986</v>
      </c>
      <c r="F144" s="21">
        <v>3700</v>
      </c>
      <c r="G144" s="179" t="s">
        <v>11</v>
      </c>
      <c r="H144" s="18">
        <v>7.9</v>
      </c>
      <c r="I144" s="17" t="s">
        <v>76</v>
      </c>
      <c r="J144" s="12" t="s">
        <v>197</v>
      </c>
      <c r="K144" s="30" t="s">
        <v>275</v>
      </c>
      <c r="L144" s="3"/>
    </row>
    <row r="145" spans="1:12" ht="18" customHeight="1">
      <c r="A145" s="22">
        <v>134</v>
      </c>
      <c r="B145" s="7" t="s">
        <v>735</v>
      </c>
      <c r="C145" s="17" t="s">
        <v>706</v>
      </c>
      <c r="D145" s="23" t="s">
        <v>11</v>
      </c>
      <c r="E145" s="17">
        <v>1863</v>
      </c>
      <c r="F145" s="21">
        <v>3700</v>
      </c>
      <c r="G145" s="179" t="s">
        <v>11</v>
      </c>
      <c r="H145" s="18">
        <v>8</v>
      </c>
      <c r="I145" s="17"/>
      <c r="J145" s="12" t="s">
        <v>11</v>
      </c>
      <c r="K145" s="30" t="s">
        <v>736</v>
      </c>
      <c r="L145" s="3"/>
    </row>
    <row r="146" spans="1:12" ht="18" customHeight="1">
      <c r="A146" s="22">
        <v>135</v>
      </c>
      <c r="B146" s="7" t="s">
        <v>539</v>
      </c>
      <c r="C146" s="17" t="s">
        <v>540</v>
      </c>
      <c r="D146" s="23" t="s">
        <v>11</v>
      </c>
      <c r="E146" s="17" t="s">
        <v>11</v>
      </c>
      <c r="F146" s="21">
        <v>3686</v>
      </c>
      <c r="G146" s="179" t="s">
        <v>11</v>
      </c>
      <c r="H146" s="18" t="s">
        <v>11</v>
      </c>
      <c r="I146" s="17" t="s">
        <v>11</v>
      </c>
      <c r="J146" s="12" t="s">
        <v>11</v>
      </c>
      <c r="K146" s="30" t="s">
        <v>211</v>
      </c>
      <c r="L146" s="3"/>
    </row>
    <row r="147" spans="1:12" ht="18" customHeight="1">
      <c r="A147" s="22">
        <v>136</v>
      </c>
      <c r="B147" s="7" t="s">
        <v>334</v>
      </c>
      <c r="C147" s="17" t="s">
        <v>335</v>
      </c>
      <c r="D147" s="23" t="s">
        <v>11</v>
      </c>
      <c r="E147" s="17" t="s">
        <v>11</v>
      </c>
      <c r="F147" s="21">
        <v>3686</v>
      </c>
      <c r="G147" s="179" t="s">
        <v>11</v>
      </c>
      <c r="H147" s="18" t="s">
        <v>11</v>
      </c>
      <c r="I147" s="17" t="s">
        <v>11</v>
      </c>
      <c r="J147" s="12" t="s">
        <v>11</v>
      </c>
      <c r="K147" s="30" t="s">
        <v>211</v>
      </c>
      <c r="L147" s="3"/>
    </row>
    <row r="148" spans="1:12" ht="18" customHeight="1">
      <c r="A148" s="22">
        <v>137</v>
      </c>
      <c r="B148" s="7" t="s">
        <v>664</v>
      </c>
      <c r="C148" s="7" t="s">
        <v>665</v>
      </c>
      <c r="D148" s="23"/>
      <c r="E148" s="17" t="s">
        <v>666</v>
      </c>
      <c r="F148" s="12">
        <v>3681</v>
      </c>
      <c r="G148" s="179" t="s">
        <v>11</v>
      </c>
      <c r="H148" s="18">
        <v>8.1</v>
      </c>
      <c r="I148" s="17" t="s">
        <v>11</v>
      </c>
      <c r="J148" s="17" t="s">
        <v>11</v>
      </c>
      <c r="K148" s="30" t="s">
        <v>667</v>
      </c>
      <c r="L148" s="3"/>
    </row>
    <row r="149" spans="1:12" ht="18" customHeight="1">
      <c r="A149" s="22">
        <v>138</v>
      </c>
      <c r="B149" s="7" t="s">
        <v>971</v>
      </c>
      <c r="C149" s="17" t="s">
        <v>978</v>
      </c>
      <c r="D149" s="23" t="s">
        <v>11</v>
      </c>
      <c r="E149" s="17" t="s">
        <v>11</v>
      </c>
      <c r="F149" s="21">
        <v>3681</v>
      </c>
      <c r="G149" s="179" t="s">
        <v>11</v>
      </c>
      <c r="H149" s="24" t="s">
        <v>11</v>
      </c>
      <c r="I149" s="23" t="s">
        <v>11</v>
      </c>
      <c r="J149" s="26" t="s">
        <v>11</v>
      </c>
      <c r="K149" s="30" t="s">
        <v>212</v>
      </c>
      <c r="L149" s="3"/>
    </row>
    <row r="150" spans="1:12" ht="18" customHeight="1">
      <c r="A150" s="22">
        <v>139</v>
      </c>
      <c r="B150" s="7" t="s">
        <v>1016</v>
      </c>
      <c r="C150" s="17" t="s">
        <v>1017</v>
      </c>
      <c r="D150" s="23" t="s">
        <v>11</v>
      </c>
      <c r="E150" s="17" t="s">
        <v>11</v>
      </c>
      <c r="F150" s="21">
        <v>3662</v>
      </c>
      <c r="G150" s="179" t="s">
        <v>11</v>
      </c>
      <c r="H150" s="24" t="s">
        <v>11</v>
      </c>
      <c r="I150" s="23" t="s">
        <v>11</v>
      </c>
      <c r="J150" s="26" t="s">
        <v>11</v>
      </c>
      <c r="K150" s="30" t="s">
        <v>212</v>
      </c>
      <c r="L150" s="3"/>
    </row>
    <row r="151" spans="1:12" ht="18" customHeight="1">
      <c r="A151" s="22">
        <v>140</v>
      </c>
      <c r="B151" s="7" t="s">
        <v>862</v>
      </c>
      <c r="C151" s="17" t="s">
        <v>863</v>
      </c>
      <c r="D151" s="23" t="s">
        <v>11</v>
      </c>
      <c r="E151" s="17" t="s">
        <v>11</v>
      </c>
      <c r="F151" s="21">
        <v>3659</v>
      </c>
      <c r="G151" s="179" t="s">
        <v>11</v>
      </c>
      <c r="H151" s="18" t="s">
        <v>11</v>
      </c>
      <c r="I151" s="18" t="s">
        <v>11</v>
      </c>
      <c r="J151" s="18" t="s">
        <v>11</v>
      </c>
      <c r="K151" s="30" t="s">
        <v>212</v>
      </c>
      <c r="L151" s="3"/>
    </row>
    <row r="152" spans="1:12" ht="18" customHeight="1">
      <c r="A152" s="22">
        <v>141</v>
      </c>
      <c r="B152" s="7" t="s">
        <v>917</v>
      </c>
      <c r="C152" s="17" t="s">
        <v>919</v>
      </c>
      <c r="D152" s="23" t="s">
        <v>11</v>
      </c>
      <c r="E152" s="17" t="s">
        <v>11</v>
      </c>
      <c r="F152" s="21">
        <v>3653</v>
      </c>
      <c r="G152" s="179" t="s">
        <v>11</v>
      </c>
      <c r="H152" s="24" t="s">
        <v>11</v>
      </c>
      <c r="I152" s="23" t="s">
        <v>11</v>
      </c>
      <c r="J152" s="26" t="s">
        <v>11</v>
      </c>
      <c r="K152" s="30" t="s">
        <v>212</v>
      </c>
      <c r="L152" s="3"/>
    </row>
    <row r="153" spans="1:12" ht="18" customHeight="1">
      <c r="A153" s="22">
        <v>142</v>
      </c>
      <c r="B153" s="7" t="s">
        <v>892</v>
      </c>
      <c r="C153" s="17" t="s">
        <v>894</v>
      </c>
      <c r="D153" s="23" t="s">
        <v>11</v>
      </c>
      <c r="E153" s="17" t="s">
        <v>11</v>
      </c>
      <c r="F153" s="21">
        <v>3640</v>
      </c>
      <c r="G153" s="179" t="s">
        <v>11</v>
      </c>
      <c r="H153" s="24" t="s">
        <v>11</v>
      </c>
      <c r="I153" s="23" t="s">
        <v>11</v>
      </c>
      <c r="J153" s="26" t="s">
        <v>11</v>
      </c>
      <c r="K153" s="30" t="s">
        <v>212</v>
      </c>
      <c r="L153" s="3"/>
    </row>
    <row r="154" spans="1:12" ht="18" customHeight="1">
      <c r="A154" s="22">
        <v>143</v>
      </c>
      <c r="B154" s="7" t="s">
        <v>1022</v>
      </c>
      <c r="C154" s="17" t="s">
        <v>1023</v>
      </c>
      <c r="D154" s="23" t="s">
        <v>11</v>
      </c>
      <c r="E154" s="17" t="s">
        <v>11</v>
      </c>
      <c r="F154" s="21">
        <v>3635</v>
      </c>
      <c r="G154" s="179" t="s">
        <v>11</v>
      </c>
      <c r="H154" s="24" t="s">
        <v>11</v>
      </c>
      <c r="I154" s="23" t="s">
        <v>11</v>
      </c>
      <c r="J154" s="26" t="s">
        <v>11</v>
      </c>
      <c r="K154" s="30" t="s">
        <v>212</v>
      </c>
      <c r="L154" s="3"/>
    </row>
    <row r="155" spans="1:12" ht="18" customHeight="1">
      <c r="A155" s="22">
        <v>144</v>
      </c>
      <c r="B155" s="7" t="s">
        <v>891</v>
      </c>
      <c r="C155" s="17" t="s">
        <v>893</v>
      </c>
      <c r="D155" s="23" t="s">
        <v>11</v>
      </c>
      <c r="E155" s="17" t="s">
        <v>11</v>
      </c>
      <c r="F155" s="21">
        <v>3607</v>
      </c>
      <c r="G155" s="179" t="s">
        <v>11</v>
      </c>
      <c r="H155" s="18" t="s">
        <v>11</v>
      </c>
      <c r="I155" s="18" t="s">
        <v>11</v>
      </c>
      <c r="J155" s="18" t="s">
        <v>11</v>
      </c>
      <c r="K155" s="30" t="s">
        <v>212</v>
      </c>
      <c r="L155" s="3"/>
    </row>
    <row r="156" spans="1:12" ht="18" customHeight="1">
      <c r="A156" s="22">
        <v>145</v>
      </c>
      <c r="B156" s="7" t="s">
        <v>152</v>
      </c>
      <c r="C156" s="17" t="s">
        <v>162</v>
      </c>
      <c r="D156" s="23" t="s">
        <v>11</v>
      </c>
      <c r="E156" s="17" t="s">
        <v>82</v>
      </c>
      <c r="F156" s="21">
        <v>3600</v>
      </c>
      <c r="G156" s="179" t="s">
        <v>11</v>
      </c>
      <c r="H156" s="18">
        <v>6.4</v>
      </c>
      <c r="I156" s="17" t="s">
        <v>11</v>
      </c>
      <c r="J156" s="12" t="s">
        <v>11</v>
      </c>
      <c r="K156" s="30" t="s">
        <v>211</v>
      </c>
      <c r="L156" s="3"/>
    </row>
    <row r="157" spans="1:12" ht="18" customHeight="1">
      <c r="A157" s="22">
        <v>146</v>
      </c>
      <c r="B157" s="7" t="s">
        <v>94</v>
      </c>
      <c r="C157" s="17" t="s">
        <v>95</v>
      </c>
      <c r="D157" s="23" t="s">
        <v>11</v>
      </c>
      <c r="E157" s="17" t="s">
        <v>82</v>
      </c>
      <c r="F157" s="21">
        <v>3600</v>
      </c>
      <c r="G157" s="179" t="s">
        <v>11</v>
      </c>
      <c r="H157" s="24">
        <v>6.7</v>
      </c>
      <c r="I157" s="17" t="s">
        <v>11</v>
      </c>
      <c r="J157" s="12" t="s">
        <v>11</v>
      </c>
      <c r="K157" s="30" t="s">
        <v>211</v>
      </c>
      <c r="L157" s="3"/>
    </row>
    <row r="158" spans="1:12" ht="18" customHeight="1">
      <c r="A158" s="22">
        <v>147</v>
      </c>
      <c r="B158" s="7" t="s">
        <v>247</v>
      </c>
      <c r="C158" s="17" t="s">
        <v>248</v>
      </c>
      <c r="D158" s="23" t="s">
        <v>11</v>
      </c>
      <c r="E158" s="17" t="s">
        <v>11</v>
      </c>
      <c r="F158" s="21">
        <v>3600</v>
      </c>
      <c r="G158" s="179" t="s">
        <v>11</v>
      </c>
      <c r="H158" s="18" t="s">
        <v>11</v>
      </c>
      <c r="I158" s="17" t="s">
        <v>11</v>
      </c>
      <c r="J158" s="12" t="s">
        <v>11</v>
      </c>
      <c r="K158" s="30" t="s">
        <v>211</v>
      </c>
      <c r="L158" s="3"/>
    </row>
    <row r="159" spans="1:12" ht="18" customHeight="1">
      <c r="A159" s="22">
        <v>148</v>
      </c>
      <c r="B159" s="7" t="s">
        <v>153</v>
      </c>
      <c r="C159" s="17" t="s">
        <v>165</v>
      </c>
      <c r="D159" s="23" t="s">
        <v>11</v>
      </c>
      <c r="E159" s="17" t="s">
        <v>82</v>
      </c>
      <c r="F159" s="21">
        <v>3506</v>
      </c>
      <c r="G159" s="179" t="s">
        <v>11</v>
      </c>
      <c r="H159" s="18" t="s">
        <v>82</v>
      </c>
      <c r="I159" s="17" t="s">
        <v>11</v>
      </c>
      <c r="J159" s="12" t="s">
        <v>11</v>
      </c>
      <c r="K159" s="30" t="s">
        <v>212</v>
      </c>
      <c r="L159" s="3"/>
    </row>
    <row r="160" spans="1:12" ht="18" customHeight="1">
      <c r="A160" s="22">
        <v>149</v>
      </c>
      <c r="B160" s="7" t="s">
        <v>86</v>
      </c>
      <c r="C160" s="17" t="s">
        <v>87</v>
      </c>
      <c r="D160" s="23" t="s">
        <v>11</v>
      </c>
      <c r="E160" s="17" t="s">
        <v>88</v>
      </c>
      <c r="F160" s="21">
        <v>3438</v>
      </c>
      <c r="G160" s="179" t="s">
        <v>11</v>
      </c>
      <c r="H160" s="18">
        <v>6.5</v>
      </c>
      <c r="I160" s="17" t="s">
        <v>89</v>
      </c>
      <c r="J160" s="26" t="s">
        <v>11</v>
      </c>
      <c r="K160" s="30" t="s">
        <v>213</v>
      </c>
      <c r="L160" s="3"/>
    </row>
    <row r="161" spans="1:13" ht="18" customHeight="1">
      <c r="A161" s="22">
        <v>150</v>
      </c>
      <c r="B161" s="7" t="s">
        <v>541</v>
      </c>
      <c r="C161" s="17" t="s">
        <v>542</v>
      </c>
      <c r="D161" s="23" t="s">
        <v>11</v>
      </c>
      <c r="E161" s="17" t="s">
        <v>82</v>
      </c>
      <c r="F161" s="21">
        <v>3277</v>
      </c>
      <c r="G161" s="179" t="s">
        <v>11</v>
      </c>
      <c r="H161" s="24" t="s">
        <v>11</v>
      </c>
      <c r="I161" s="17" t="s">
        <v>11</v>
      </c>
      <c r="J161" s="12" t="s">
        <v>11</v>
      </c>
      <c r="K161" s="30" t="s">
        <v>407</v>
      </c>
      <c r="L161" s="3"/>
    </row>
    <row r="162" spans="1:13" ht="18" customHeight="1">
      <c r="A162" s="22">
        <v>151</v>
      </c>
      <c r="B162" s="7" t="s">
        <v>405</v>
      </c>
      <c r="C162" s="17" t="s">
        <v>406</v>
      </c>
      <c r="D162" s="23" t="s">
        <v>11</v>
      </c>
      <c r="E162" s="17" t="s">
        <v>82</v>
      </c>
      <c r="F162" s="21">
        <v>3276</v>
      </c>
      <c r="G162" s="179" t="s">
        <v>11</v>
      </c>
      <c r="H162" s="24" t="s">
        <v>11</v>
      </c>
      <c r="I162" s="17" t="s">
        <v>11</v>
      </c>
      <c r="J162" s="12" t="s">
        <v>11</v>
      </c>
      <c r="K162" s="30" t="s">
        <v>407</v>
      </c>
      <c r="L162" s="3"/>
    </row>
    <row r="163" spans="1:13" ht="18" customHeight="1">
      <c r="A163" s="22">
        <v>152</v>
      </c>
      <c r="B163" s="7" t="s">
        <v>739</v>
      </c>
      <c r="C163" s="17" t="s">
        <v>740</v>
      </c>
      <c r="D163" s="23" t="s">
        <v>11</v>
      </c>
      <c r="E163" s="17" t="s">
        <v>741</v>
      </c>
      <c r="F163" s="21">
        <v>3245</v>
      </c>
      <c r="G163" s="179" t="s">
        <v>11</v>
      </c>
      <c r="H163" s="18"/>
      <c r="I163" s="17" t="s">
        <v>698</v>
      </c>
      <c r="J163" s="12" t="s">
        <v>11</v>
      </c>
      <c r="K163" s="30" t="s">
        <v>210</v>
      </c>
      <c r="L163" s="3"/>
    </row>
    <row r="164" spans="1:13" ht="18" customHeight="1" thickBot="1">
      <c r="A164" s="22">
        <v>153</v>
      </c>
      <c r="B164" s="29" t="s">
        <v>1133</v>
      </c>
      <c r="C164" s="46" t="s">
        <v>459</v>
      </c>
      <c r="D164" s="138" t="s">
        <v>11</v>
      </c>
      <c r="E164" s="46" t="s">
        <v>11</v>
      </c>
      <c r="F164" s="181" t="s">
        <v>11</v>
      </c>
      <c r="G164" s="139">
        <v>2867</v>
      </c>
      <c r="H164" s="27" t="s">
        <v>11</v>
      </c>
      <c r="I164" s="27" t="s">
        <v>11</v>
      </c>
      <c r="J164" s="28" t="s">
        <v>11</v>
      </c>
      <c r="K164" s="41" t="s">
        <v>407</v>
      </c>
      <c r="L164" s="3"/>
    </row>
    <row r="165" spans="1:13" ht="18" customHeight="1">
      <c r="A165" s="32"/>
      <c r="B165" s="32"/>
      <c r="C165" s="126"/>
      <c r="D165" s="127"/>
      <c r="E165" s="126"/>
      <c r="F165" s="128"/>
      <c r="G165" s="128"/>
      <c r="H165" s="129"/>
      <c r="I165" s="127"/>
      <c r="J165" s="130"/>
      <c r="K165" s="32"/>
      <c r="L165" s="3"/>
    </row>
    <row r="166" spans="1:13" ht="12.75" customHeight="1">
      <c r="A166" s="3" t="s">
        <v>1122</v>
      </c>
      <c r="B166" s="3"/>
      <c r="C166" s="3"/>
      <c r="D166" s="3"/>
      <c r="E166" s="3"/>
      <c r="F166" s="15"/>
      <c r="G166" s="15"/>
      <c r="H166" s="10"/>
      <c r="I166" s="3"/>
      <c r="J166" s="15"/>
    </row>
    <row r="167" spans="1:13">
      <c r="A167" s="3"/>
      <c r="E167" s="3"/>
      <c r="F167" s="15"/>
      <c r="G167" s="15"/>
      <c r="H167" s="10"/>
      <c r="I167" s="3"/>
      <c r="J167" s="15"/>
    </row>
    <row r="168" spans="1:13">
      <c r="A168" s="3"/>
      <c r="E168" s="3"/>
      <c r="F168" s="15"/>
      <c r="G168" s="15"/>
      <c r="H168" s="10"/>
      <c r="I168" s="3"/>
      <c r="J168" s="15"/>
    </row>
    <row r="169" spans="1:13">
      <c r="A169" s="3"/>
      <c r="E169" s="3"/>
      <c r="F169" s="15"/>
      <c r="G169" s="15"/>
      <c r="H169" s="10"/>
      <c r="I169" s="3"/>
      <c r="J169" s="15"/>
    </row>
    <row r="170" spans="1:13">
      <c r="A170" s="3"/>
      <c r="E170" s="3"/>
      <c r="F170" s="15"/>
      <c r="G170" s="15"/>
      <c r="H170" s="10"/>
      <c r="I170" s="3"/>
      <c r="J170" s="15"/>
      <c r="M170" s="3"/>
    </row>
    <row r="171" spans="1:13">
      <c r="A171" s="3"/>
      <c r="E171" s="3"/>
      <c r="F171" s="15"/>
      <c r="G171" s="15"/>
      <c r="H171" s="10"/>
      <c r="I171" s="3"/>
      <c r="J171" s="15"/>
      <c r="M171" s="3"/>
    </row>
    <row r="172" spans="1:13">
      <c r="A172" s="3"/>
      <c r="E172" s="3"/>
      <c r="F172" s="15"/>
      <c r="G172" s="15"/>
      <c r="H172" s="10"/>
      <c r="I172" s="3"/>
      <c r="J172" s="15"/>
      <c r="M172" s="3"/>
    </row>
    <row r="173" spans="1:13">
      <c r="A173" s="3"/>
      <c r="E173" s="3"/>
      <c r="F173" s="15"/>
      <c r="G173" s="15"/>
      <c r="H173" s="10"/>
      <c r="I173" s="3"/>
      <c r="J173" s="15"/>
      <c r="M173" s="3"/>
    </row>
    <row r="174" spans="1:13" s="3" customFormat="1">
      <c r="B174" s="4"/>
      <c r="F174" s="15"/>
      <c r="G174" s="15"/>
      <c r="H174" s="10"/>
      <c r="J174" s="15"/>
    </row>
    <row r="175" spans="1:13">
      <c r="A175" s="3"/>
      <c r="E175" s="3"/>
      <c r="F175" s="15"/>
      <c r="G175" s="15"/>
      <c r="H175" s="10"/>
      <c r="I175" s="3"/>
      <c r="J175" s="15"/>
    </row>
    <row r="176" spans="1:13">
      <c r="A176" s="3"/>
      <c r="E176" s="3"/>
      <c r="F176" s="15"/>
      <c r="G176" s="15"/>
      <c r="H176" s="10"/>
      <c r="I176" s="3"/>
      <c r="J176" s="15"/>
    </row>
    <row r="177" spans="1:10">
      <c r="A177" s="3"/>
      <c r="E177" s="3"/>
      <c r="F177" s="15"/>
      <c r="G177" s="15"/>
      <c r="H177" s="10"/>
      <c r="I177" s="3"/>
      <c r="J177" s="15"/>
    </row>
    <row r="178" spans="1:10">
      <c r="A178" s="3"/>
      <c r="E178" s="3"/>
      <c r="F178" s="15"/>
      <c r="G178" s="15"/>
      <c r="H178" s="10"/>
      <c r="I178" s="3"/>
      <c r="J178" s="15"/>
    </row>
    <row r="179" spans="1:10">
      <c r="A179" s="3"/>
      <c r="E179" s="3"/>
      <c r="F179" s="15"/>
      <c r="G179" s="15"/>
      <c r="H179" s="10"/>
      <c r="I179" s="3"/>
      <c r="J179" s="15"/>
    </row>
    <row r="180" spans="1:10">
      <c r="A180" s="3"/>
      <c r="E180" s="3"/>
      <c r="F180" s="15"/>
      <c r="G180" s="15"/>
      <c r="H180" s="10"/>
      <c r="I180" s="3"/>
      <c r="J180" s="15"/>
    </row>
    <row r="181" spans="1:10">
      <c r="A181" s="3"/>
      <c r="E181" s="3"/>
      <c r="F181" s="15"/>
      <c r="G181" s="15"/>
      <c r="H181" s="10"/>
      <c r="I181" s="3"/>
      <c r="J181" s="15"/>
    </row>
    <row r="182" spans="1:10">
      <c r="A182" s="3"/>
      <c r="E182" s="3"/>
      <c r="F182" s="15"/>
      <c r="G182" s="15"/>
      <c r="H182" s="10"/>
      <c r="I182" s="3"/>
      <c r="J182" s="15"/>
    </row>
    <row r="183" spans="1:10">
      <c r="A183" s="3"/>
      <c r="E183" s="3"/>
      <c r="F183" s="15"/>
      <c r="G183" s="15"/>
      <c r="H183" s="10"/>
      <c r="I183" s="3"/>
      <c r="J183" s="15"/>
    </row>
    <row r="184" spans="1:10">
      <c r="A184" s="3"/>
      <c r="E184" s="3"/>
      <c r="F184" s="15"/>
      <c r="G184" s="15"/>
      <c r="H184" s="10"/>
      <c r="I184" s="3"/>
      <c r="J184" s="15"/>
    </row>
    <row r="185" spans="1:10">
      <c r="A185" s="3"/>
      <c r="E185" s="3"/>
      <c r="F185" s="15"/>
      <c r="G185" s="15"/>
      <c r="H185" s="10"/>
      <c r="I185" s="3"/>
      <c r="J185" s="15"/>
    </row>
    <row r="186" spans="1:10">
      <c r="A186" s="3"/>
      <c r="E186" s="3"/>
      <c r="F186" s="15"/>
      <c r="G186" s="15"/>
      <c r="H186" s="10"/>
      <c r="I186" s="3"/>
      <c r="J186" s="15"/>
    </row>
    <row r="187" spans="1:10">
      <c r="A187" s="3"/>
      <c r="E187" s="3"/>
      <c r="F187" s="15"/>
      <c r="G187" s="15"/>
      <c r="H187" s="10"/>
      <c r="I187" s="3"/>
      <c r="J187" s="15"/>
    </row>
    <row r="188" spans="1:10">
      <c r="A188" s="3"/>
      <c r="E188" s="3"/>
      <c r="F188" s="15"/>
      <c r="G188" s="15"/>
      <c r="H188" s="10"/>
      <c r="I188" s="3"/>
      <c r="J188" s="15"/>
    </row>
    <row r="189" spans="1:10">
      <c r="A189" s="3"/>
      <c r="E189" s="3"/>
      <c r="F189" s="15"/>
      <c r="G189" s="15"/>
      <c r="H189" s="10"/>
      <c r="I189" s="3"/>
      <c r="J189" s="15"/>
    </row>
    <row r="190" spans="1:10">
      <c r="A190" s="3"/>
      <c r="E190" s="3"/>
      <c r="F190" s="15"/>
      <c r="G190" s="15"/>
      <c r="H190" s="10"/>
      <c r="I190" s="3"/>
      <c r="J190" s="15"/>
    </row>
    <row r="191" spans="1:10">
      <c r="A191" s="3"/>
      <c r="E191" s="3"/>
      <c r="F191" s="15"/>
      <c r="G191" s="15"/>
      <c r="H191" s="10"/>
      <c r="I191" s="3"/>
      <c r="J191" s="15"/>
    </row>
    <row r="192" spans="1:10">
      <c r="A192" s="3"/>
      <c r="E192" s="3"/>
      <c r="F192" s="15"/>
      <c r="G192" s="15"/>
      <c r="H192" s="10"/>
      <c r="I192" s="3"/>
      <c r="J192" s="15"/>
    </row>
    <row r="193" spans="1:10">
      <c r="A193" s="3"/>
      <c r="E193" s="3"/>
      <c r="F193" s="15"/>
      <c r="G193" s="15"/>
      <c r="H193" s="10"/>
      <c r="I193" s="3"/>
      <c r="J193" s="15"/>
    </row>
    <row r="194" spans="1:10">
      <c r="A194" s="3"/>
      <c r="E194" s="3"/>
      <c r="F194" s="15"/>
      <c r="G194" s="15"/>
      <c r="H194" s="10"/>
      <c r="I194" s="3"/>
      <c r="J194" s="15"/>
    </row>
    <row r="195" spans="1:10">
      <c r="A195" s="3"/>
      <c r="E195" s="3"/>
      <c r="F195" s="15"/>
      <c r="G195" s="15"/>
      <c r="H195" s="10"/>
      <c r="I195" s="3"/>
      <c r="J195" s="15"/>
    </row>
    <row r="196" spans="1:10">
      <c r="A196" s="3"/>
      <c r="E196" s="3"/>
      <c r="F196" s="15"/>
      <c r="G196" s="15"/>
      <c r="H196" s="10"/>
      <c r="I196" s="3"/>
      <c r="J196" s="15"/>
    </row>
    <row r="197" spans="1:10">
      <c r="A197" s="3"/>
      <c r="E197" s="3"/>
      <c r="F197" s="15"/>
      <c r="G197" s="15"/>
      <c r="H197" s="10"/>
      <c r="I197" s="3"/>
      <c r="J197" s="15"/>
    </row>
    <row r="198" spans="1:10">
      <c r="A198" s="3"/>
      <c r="E198" s="3"/>
      <c r="F198" s="15"/>
      <c r="G198" s="15"/>
      <c r="H198" s="10"/>
      <c r="I198" s="3"/>
      <c r="J198" s="15"/>
    </row>
    <row r="199" spans="1:10">
      <c r="A199" s="3"/>
      <c r="E199" s="3"/>
      <c r="F199" s="15"/>
      <c r="G199" s="15"/>
      <c r="H199" s="10"/>
      <c r="I199" s="3"/>
      <c r="J199" s="15"/>
    </row>
    <row r="200" spans="1:10">
      <c r="A200" s="3"/>
      <c r="E200" s="3"/>
      <c r="F200" s="15"/>
      <c r="G200" s="15"/>
      <c r="H200" s="10"/>
      <c r="I200" s="3"/>
      <c r="J200" s="15"/>
    </row>
    <row r="201" spans="1:10">
      <c r="A201" s="3"/>
      <c r="E201" s="3"/>
      <c r="F201" s="15"/>
      <c r="G201" s="15"/>
      <c r="H201" s="10"/>
      <c r="I201" s="3"/>
      <c r="J201" s="15"/>
    </row>
    <row r="202" spans="1:10">
      <c r="A202" s="3"/>
      <c r="E202" s="3"/>
      <c r="F202" s="15"/>
      <c r="G202" s="15"/>
      <c r="H202" s="10"/>
      <c r="I202" s="3"/>
      <c r="J202" s="15"/>
    </row>
    <row r="203" spans="1:10">
      <c r="A203" s="3"/>
      <c r="E203" s="3"/>
      <c r="F203" s="15"/>
      <c r="G203" s="15"/>
      <c r="H203" s="10"/>
      <c r="I203" s="3"/>
      <c r="J203" s="15"/>
    </row>
  </sheetData>
  <mergeCells count="19">
    <mergeCell ref="A36:K36"/>
    <mergeCell ref="A57:K57"/>
    <mergeCell ref="C6:C8"/>
    <mergeCell ref="E6:E8"/>
    <mergeCell ref="F6:F8"/>
    <mergeCell ref="H6:H8"/>
    <mergeCell ref="D6:D8"/>
    <mergeCell ref="A9:K9"/>
    <mergeCell ref="G6:G8"/>
    <mergeCell ref="K6:K8"/>
    <mergeCell ref="A6:A8"/>
    <mergeCell ref="B6:B8"/>
    <mergeCell ref="I6:I8"/>
    <mergeCell ref="J6:J8"/>
    <mergeCell ref="A5:K5"/>
    <mergeCell ref="A1:K1"/>
    <mergeCell ref="A2:K2"/>
    <mergeCell ref="A3:K3"/>
    <mergeCell ref="A4:K4"/>
  </mergeCells>
  <phoneticPr fontId="10" type="noConversion"/>
  <pageMargins left="1.21" right="0.16" top="0.28000000000000003" bottom="0.6" header="0.17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5"/>
  <sheetViews>
    <sheetView tabSelected="1" zoomScale="115" zoomScaleNormal="115" workbookViewId="0">
      <pane ySplit="8" topLeftCell="A9" activePane="bottomLeft" state="frozen"/>
      <selection pane="bottomLeft" activeCell="A9" sqref="A9:K9"/>
    </sheetView>
  </sheetViews>
  <sheetFormatPr defaultRowHeight="12.75"/>
  <cols>
    <col min="1" max="1" width="5" style="1" customWidth="1"/>
    <col min="2" max="2" width="12" style="1" customWidth="1"/>
    <col min="3" max="4" width="9.140625" style="1"/>
    <col min="5" max="5" width="18.85546875" style="1" customWidth="1"/>
    <col min="6" max="7" width="12.42578125" style="19" customWidth="1"/>
    <col min="8" max="8" width="9.140625" style="1"/>
    <col min="9" max="9" width="10" style="1" customWidth="1"/>
    <col min="10" max="10" width="13.85546875" style="1" customWidth="1"/>
    <col min="11" max="11" width="16.7109375" style="1" customWidth="1"/>
    <col min="12" max="16384" width="9.140625" style="1"/>
  </cols>
  <sheetData>
    <row r="1" spans="1:11" ht="18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5">
      <c r="A2" s="260" t="s">
        <v>1073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ht="15.75">
      <c r="A3" s="261" t="s">
        <v>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4.25">
      <c r="A4" s="262" t="s">
        <v>309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11" s="2" customFormat="1" ht="21" thickBot="1">
      <c r="A5" s="296" t="s">
        <v>216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</row>
    <row r="6" spans="1:11" s="2" customFormat="1" ht="20.100000000000001" customHeight="1">
      <c r="A6" s="281" t="s">
        <v>3</v>
      </c>
      <c r="B6" s="266" t="s">
        <v>4</v>
      </c>
      <c r="C6" s="266" t="s">
        <v>5</v>
      </c>
      <c r="D6" s="266" t="s">
        <v>653</v>
      </c>
      <c r="E6" s="266" t="s">
        <v>6</v>
      </c>
      <c r="F6" s="269" t="s">
        <v>7</v>
      </c>
      <c r="G6" s="269" t="s">
        <v>1131</v>
      </c>
      <c r="H6" s="266" t="s">
        <v>8</v>
      </c>
      <c r="I6" s="266" t="s">
        <v>9</v>
      </c>
      <c r="J6" s="266" t="s">
        <v>126</v>
      </c>
      <c r="K6" s="293" t="s">
        <v>202</v>
      </c>
    </row>
    <row r="7" spans="1:11" s="2" customFormat="1" ht="20.100000000000001" customHeight="1">
      <c r="A7" s="282"/>
      <c r="B7" s="267"/>
      <c r="C7" s="267"/>
      <c r="D7" s="267"/>
      <c r="E7" s="267"/>
      <c r="F7" s="270"/>
      <c r="G7" s="270"/>
      <c r="H7" s="267"/>
      <c r="I7" s="267"/>
      <c r="J7" s="267"/>
      <c r="K7" s="294"/>
    </row>
    <row r="8" spans="1:11" s="2" customFormat="1" ht="23.25" customHeight="1" thickBot="1">
      <c r="A8" s="283"/>
      <c r="B8" s="268"/>
      <c r="C8" s="268"/>
      <c r="D8" s="268"/>
      <c r="E8" s="268"/>
      <c r="F8" s="271"/>
      <c r="G8" s="271"/>
      <c r="H8" s="268"/>
      <c r="I8" s="268"/>
      <c r="J8" s="268"/>
      <c r="K8" s="295"/>
    </row>
    <row r="9" spans="1:11" ht="17.25" customHeight="1">
      <c r="A9" s="287" t="s">
        <v>101</v>
      </c>
      <c r="B9" s="288"/>
      <c r="C9" s="288"/>
      <c r="D9" s="288"/>
      <c r="E9" s="288"/>
      <c r="F9" s="288"/>
      <c r="G9" s="288"/>
      <c r="H9" s="288"/>
      <c r="I9" s="288"/>
      <c r="J9" s="288"/>
      <c r="K9" s="289"/>
    </row>
    <row r="10" spans="1:11" ht="17.25" customHeight="1">
      <c r="A10" s="284" t="s">
        <v>491</v>
      </c>
      <c r="B10" s="285"/>
      <c r="C10" s="285"/>
      <c r="D10" s="285"/>
      <c r="E10" s="285"/>
      <c r="F10" s="285"/>
      <c r="G10" s="285"/>
      <c r="H10" s="285"/>
      <c r="I10" s="285"/>
      <c r="J10" s="285"/>
      <c r="K10" s="286"/>
    </row>
    <row r="11" spans="1:11" ht="16.5" customHeight="1">
      <c r="A11" s="36">
        <v>1</v>
      </c>
      <c r="B11" s="37" t="s">
        <v>730</v>
      </c>
      <c r="C11" s="37" t="s">
        <v>565</v>
      </c>
      <c r="D11" s="17">
        <f>ROUND((+F11+J11)/2,0)</f>
        <v>4928</v>
      </c>
      <c r="E11" s="37">
        <v>5679</v>
      </c>
      <c r="F11" s="38">
        <v>4608</v>
      </c>
      <c r="G11" s="55" t="s">
        <v>11</v>
      </c>
      <c r="H11" s="48" t="s">
        <v>11</v>
      </c>
      <c r="I11" s="37" t="s">
        <v>731</v>
      </c>
      <c r="J11" s="48">
        <v>5247</v>
      </c>
      <c r="K11" s="40" t="s">
        <v>732</v>
      </c>
    </row>
    <row r="12" spans="1:11" ht="18.75" customHeight="1">
      <c r="A12" s="36">
        <v>2</v>
      </c>
      <c r="B12" s="37" t="s">
        <v>1103</v>
      </c>
      <c r="C12" s="37" t="s">
        <v>1104</v>
      </c>
      <c r="D12" s="17">
        <f>ROUND((+F12+J12)/2,0)</f>
        <v>4116</v>
      </c>
      <c r="E12" s="37" t="s">
        <v>1105</v>
      </c>
      <c r="F12" s="38">
        <v>4403</v>
      </c>
      <c r="G12" s="55" t="s">
        <v>11</v>
      </c>
      <c r="H12" s="167">
        <v>7.3</v>
      </c>
      <c r="I12" s="37" t="s">
        <v>1106</v>
      </c>
      <c r="J12" s="48">
        <v>3828</v>
      </c>
      <c r="K12" s="40" t="s">
        <v>1107</v>
      </c>
    </row>
    <row r="13" spans="1:11" ht="15.75" customHeight="1">
      <c r="A13" s="284" t="s">
        <v>500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6"/>
    </row>
    <row r="14" spans="1:11" ht="15.75" customHeight="1">
      <c r="A14" s="36">
        <v>3</v>
      </c>
      <c r="B14" s="37" t="s">
        <v>1323</v>
      </c>
      <c r="C14" s="37" t="s">
        <v>1324</v>
      </c>
      <c r="D14" s="48" t="s">
        <v>11</v>
      </c>
      <c r="E14" s="37" t="s">
        <v>1325</v>
      </c>
      <c r="F14" s="38">
        <v>6440</v>
      </c>
      <c r="G14" s="55" t="s">
        <v>11</v>
      </c>
      <c r="H14" s="37" t="s">
        <v>11</v>
      </c>
      <c r="I14" s="37" t="s">
        <v>1326</v>
      </c>
      <c r="J14" s="37" t="s">
        <v>11</v>
      </c>
      <c r="K14" s="40" t="s">
        <v>1327</v>
      </c>
    </row>
    <row r="15" spans="1:11" ht="15.75" customHeight="1">
      <c r="A15" s="36">
        <v>4</v>
      </c>
      <c r="B15" s="37" t="s">
        <v>1657</v>
      </c>
      <c r="C15" s="37" t="s">
        <v>1072</v>
      </c>
      <c r="D15" s="48" t="s">
        <v>11</v>
      </c>
      <c r="E15" s="37">
        <v>239851</v>
      </c>
      <c r="F15" s="38" t="s">
        <v>1658</v>
      </c>
      <c r="G15" s="55" t="s">
        <v>11</v>
      </c>
      <c r="H15" s="37">
        <v>8</v>
      </c>
      <c r="I15" s="37" t="s">
        <v>1659</v>
      </c>
      <c r="J15" s="37" t="s">
        <v>11</v>
      </c>
      <c r="K15" s="40" t="s">
        <v>1660</v>
      </c>
    </row>
    <row r="16" spans="1:11" ht="18" customHeight="1">
      <c r="A16" s="36">
        <v>5</v>
      </c>
      <c r="B16" s="37" t="s">
        <v>673</v>
      </c>
      <c r="C16" s="37" t="s">
        <v>535</v>
      </c>
      <c r="D16" s="37" t="s">
        <v>11</v>
      </c>
      <c r="E16" s="37" t="s">
        <v>11</v>
      </c>
      <c r="F16" s="38">
        <v>4096</v>
      </c>
      <c r="G16" s="55" t="s">
        <v>11</v>
      </c>
      <c r="H16" s="37" t="s">
        <v>11</v>
      </c>
      <c r="I16" s="37" t="s">
        <v>11</v>
      </c>
      <c r="J16" s="37" t="s">
        <v>11</v>
      </c>
      <c r="K16" s="40" t="s">
        <v>523</v>
      </c>
    </row>
    <row r="17" spans="1:12" ht="18" customHeight="1">
      <c r="A17" s="36">
        <v>6</v>
      </c>
      <c r="B17" s="37" t="s">
        <v>674</v>
      </c>
      <c r="C17" s="37" t="s">
        <v>675</v>
      </c>
      <c r="D17" s="37" t="s">
        <v>11</v>
      </c>
      <c r="E17" s="37" t="s">
        <v>11</v>
      </c>
      <c r="F17" s="38">
        <v>3993</v>
      </c>
      <c r="G17" s="55" t="s">
        <v>11</v>
      </c>
      <c r="H17" s="37" t="s">
        <v>11</v>
      </c>
      <c r="I17" s="37" t="s">
        <v>11</v>
      </c>
      <c r="J17" s="37" t="s">
        <v>11</v>
      </c>
      <c r="K17" s="40" t="s">
        <v>523</v>
      </c>
    </row>
    <row r="18" spans="1:12" ht="18" customHeight="1">
      <c r="A18" s="36">
        <v>7</v>
      </c>
      <c r="B18" s="37" t="s">
        <v>512</v>
      </c>
      <c r="C18" s="37" t="s">
        <v>513</v>
      </c>
      <c r="D18" s="48" t="s">
        <v>11</v>
      </c>
      <c r="E18" s="37" t="s">
        <v>514</v>
      </c>
      <c r="F18" s="38">
        <v>3686</v>
      </c>
      <c r="G18" s="55" t="s">
        <v>11</v>
      </c>
      <c r="H18" s="48" t="s">
        <v>11</v>
      </c>
      <c r="I18" s="48" t="s">
        <v>11</v>
      </c>
      <c r="J18" s="48" t="s">
        <v>11</v>
      </c>
      <c r="K18" s="40" t="s">
        <v>515</v>
      </c>
    </row>
    <row r="19" spans="1:12" ht="18" customHeight="1">
      <c r="A19" s="36">
        <v>8</v>
      </c>
      <c r="B19" s="37" t="s">
        <v>733</v>
      </c>
      <c r="C19" s="37" t="s">
        <v>535</v>
      </c>
      <c r="D19" s="48" t="s">
        <v>11</v>
      </c>
      <c r="E19" s="37">
        <v>4777</v>
      </c>
      <c r="F19" s="38">
        <v>4812</v>
      </c>
      <c r="G19" s="55" t="s">
        <v>11</v>
      </c>
      <c r="H19" s="48" t="s">
        <v>11</v>
      </c>
      <c r="I19" s="37" t="s">
        <v>734</v>
      </c>
      <c r="J19" s="48" t="s">
        <v>11</v>
      </c>
      <c r="K19" s="40" t="s">
        <v>732</v>
      </c>
    </row>
    <row r="20" spans="1:12" ht="18" customHeight="1">
      <c r="A20" s="36">
        <v>9</v>
      </c>
      <c r="B20" s="37" t="s">
        <v>1134</v>
      </c>
      <c r="C20" s="37" t="s">
        <v>516</v>
      </c>
      <c r="D20" s="48" t="s">
        <v>11</v>
      </c>
      <c r="E20" s="37" t="s">
        <v>517</v>
      </c>
      <c r="F20" s="55" t="s">
        <v>11</v>
      </c>
      <c r="G20" s="38">
        <v>3276</v>
      </c>
      <c r="H20" s="48" t="s">
        <v>11</v>
      </c>
      <c r="I20" s="48" t="s">
        <v>11</v>
      </c>
      <c r="J20" s="48" t="s">
        <v>11</v>
      </c>
      <c r="K20" s="40" t="s">
        <v>515</v>
      </c>
    </row>
    <row r="21" spans="1:12" ht="18" customHeight="1">
      <c r="A21" s="36">
        <v>10</v>
      </c>
      <c r="B21" s="37" t="s">
        <v>857</v>
      </c>
      <c r="C21" s="37" t="s">
        <v>858</v>
      </c>
      <c r="D21" s="48" t="s">
        <v>11</v>
      </c>
      <c r="E21" s="48" t="s">
        <v>11</v>
      </c>
      <c r="F21" s="38">
        <v>4915</v>
      </c>
      <c r="G21" s="55" t="s">
        <v>11</v>
      </c>
      <c r="H21" s="48" t="s">
        <v>11</v>
      </c>
      <c r="I21" s="48" t="s">
        <v>11</v>
      </c>
      <c r="J21" s="48" t="s">
        <v>11</v>
      </c>
      <c r="K21" s="40" t="s">
        <v>859</v>
      </c>
    </row>
    <row r="22" spans="1:12" ht="18" customHeight="1">
      <c r="A22" s="290" t="s">
        <v>102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2" ht="18.75" customHeight="1">
      <c r="A23" s="284" t="s">
        <v>500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6"/>
    </row>
    <row r="24" spans="1:12" s="4" customFormat="1" ht="18" customHeight="1">
      <c r="A24" s="36">
        <v>1</v>
      </c>
      <c r="B24" s="37" t="s">
        <v>302</v>
      </c>
      <c r="C24" s="37" t="s">
        <v>304</v>
      </c>
      <c r="D24" s="48" t="s">
        <v>11</v>
      </c>
      <c r="E24" s="38">
        <v>2123</v>
      </c>
      <c r="F24" s="38">
        <v>2123</v>
      </c>
      <c r="G24" s="55" t="s">
        <v>11</v>
      </c>
      <c r="H24" s="39">
        <v>8.49</v>
      </c>
      <c r="I24" s="37" t="s">
        <v>11</v>
      </c>
      <c r="J24" s="37" t="s">
        <v>11</v>
      </c>
      <c r="K24" s="40" t="s">
        <v>275</v>
      </c>
      <c r="L24" s="3"/>
    </row>
    <row r="25" spans="1:12" s="4" customFormat="1" ht="18" customHeight="1">
      <c r="A25" s="36">
        <v>2</v>
      </c>
      <c r="B25" s="37" t="s">
        <v>303</v>
      </c>
      <c r="C25" s="37" t="s">
        <v>305</v>
      </c>
      <c r="D25" s="48" t="s">
        <v>11</v>
      </c>
      <c r="E25" s="38">
        <v>48151563</v>
      </c>
      <c r="F25" s="38">
        <v>2078</v>
      </c>
      <c r="G25" s="55" t="s">
        <v>11</v>
      </c>
      <c r="H25" s="39">
        <v>6.76</v>
      </c>
      <c r="I25" s="37" t="s">
        <v>11</v>
      </c>
      <c r="J25" s="37" t="s">
        <v>11</v>
      </c>
      <c r="K25" s="40" t="s">
        <v>275</v>
      </c>
      <c r="L25" s="3"/>
    </row>
    <row r="26" spans="1:12" ht="18" customHeight="1">
      <c r="A26" s="287" t="s">
        <v>590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9"/>
    </row>
    <row r="27" spans="1:12" ht="15.75">
      <c r="A27" s="284" t="s">
        <v>500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6"/>
    </row>
    <row r="28" spans="1:12" ht="20.100000000000001" customHeight="1">
      <c r="A28" s="36">
        <v>1</v>
      </c>
      <c r="B28" s="37" t="s">
        <v>591</v>
      </c>
      <c r="C28" s="37" t="s">
        <v>592</v>
      </c>
      <c r="D28" s="48" t="s">
        <v>11</v>
      </c>
      <c r="E28" s="48" t="s">
        <v>593</v>
      </c>
      <c r="F28" s="38">
        <v>4110</v>
      </c>
      <c r="G28" s="55" t="s">
        <v>11</v>
      </c>
      <c r="H28" s="37" t="s">
        <v>11</v>
      </c>
      <c r="I28" s="48" t="s">
        <v>11</v>
      </c>
      <c r="J28" s="37" t="s">
        <v>11</v>
      </c>
      <c r="K28" s="40" t="s">
        <v>595</v>
      </c>
    </row>
    <row r="29" spans="1:12" ht="20.100000000000001" customHeight="1">
      <c r="A29" s="57">
        <v>2</v>
      </c>
      <c r="B29" s="58" t="s">
        <v>1371</v>
      </c>
      <c r="C29" s="58" t="s">
        <v>1372</v>
      </c>
      <c r="D29" s="48" t="s">
        <v>11</v>
      </c>
      <c r="E29" s="58" t="s">
        <v>1373</v>
      </c>
      <c r="F29" s="60">
        <v>3686</v>
      </c>
      <c r="G29" s="182" t="s">
        <v>11</v>
      </c>
      <c r="H29" s="37" t="s">
        <v>11</v>
      </c>
      <c r="I29" s="37" t="s">
        <v>1374</v>
      </c>
      <c r="J29" s="37" t="s">
        <v>11</v>
      </c>
      <c r="K29" s="40" t="s">
        <v>595</v>
      </c>
    </row>
    <row r="30" spans="1:12" ht="20.100000000000001" customHeight="1">
      <c r="A30" s="57">
        <v>3</v>
      </c>
      <c r="B30" s="58" t="s">
        <v>729</v>
      </c>
      <c r="C30" s="58" t="s">
        <v>608</v>
      </c>
      <c r="D30" s="48" t="s">
        <v>11</v>
      </c>
      <c r="E30" s="59">
        <v>4896</v>
      </c>
      <c r="F30" s="60">
        <v>4120</v>
      </c>
      <c r="G30" s="182" t="s">
        <v>11</v>
      </c>
      <c r="H30" s="37" t="s">
        <v>11</v>
      </c>
      <c r="I30" s="48" t="s">
        <v>11</v>
      </c>
      <c r="J30" s="37" t="s">
        <v>11</v>
      </c>
      <c r="K30" s="40" t="s">
        <v>595</v>
      </c>
    </row>
    <row r="31" spans="1:12" ht="18" customHeight="1">
      <c r="A31" s="287" t="s">
        <v>647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9"/>
    </row>
    <row r="32" spans="1:12" ht="15.75">
      <c r="A32" s="284" t="s">
        <v>491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6"/>
    </row>
    <row r="33" spans="1:11" ht="25.5">
      <c r="A33" s="36">
        <v>1</v>
      </c>
      <c r="B33" s="37" t="s">
        <v>648</v>
      </c>
      <c r="C33" s="37" t="s">
        <v>649</v>
      </c>
      <c r="D33" s="17">
        <f t="shared" ref="D33:D43" si="0">ROUND((+F33+J33)/2,0)</f>
        <v>3284</v>
      </c>
      <c r="E33" s="48" t="s">
        <v>650</v>
      </c>
      <c r="F33" s="38">
        <v>3686</v>
      </c>
      <c r="G33" s="55" t="s">
        <v>11</v>
      </c>
      <c r="H33" s="37">
        <v>6.2</v>
      </c>
      <c r="I33" s="37" t="s">
        <v>651</v>
      </c>
      <c r="J33" s="37">
        <v>2881</v>
      </c>
      <c r="K33" s="40" t="s">
        <v>652</v>
      </c>
    </row>
    <row r="34" spans="1:11" ht="25.5">
      <c r="A34" s="36">
        <v>2</v>
      </c>
      <c r="B34" s="37" t="s">
        <v>1277</v>
      </c>
      <c r="C34" s="37" t="s">
        <v>1278</v>
      </c>
      <c r="D34" s="17">
        <f>ROUND((+F34+J34)/2,0)</f>
        <v>3820</v>
      </c>
      <c r="E34" s="55">
        <v>340023419036</v>
      </c>
      <c r="F34" s="38">
        <v>3689</v>
      </c>
      <c r="G34" s="55" t="s">
        <v>11</v>
      </c>
      <c r="H34" s="56">
        <v>6.6</v>
      </c>
      <c r="I34" s="37" t="s">
        <v>1279</v>
      </c>
      <c r="J34" s="37">
        <v>3950</v>
      </c>
      <c r="K34" s="40" t="s">
        <v>652</v>
      </c>
    </row>
    <row r="35" spans="1:11" ht="25.5">
      <c r="A35" s="36">
        <v>3</v>
      </c>
      <c r="B35" s="37" t="s">
        <v>651</v>
      </c>
      <c r="C35" s="37" t="s">
        <v>1119</v>
      </c>
      <c r="D35" s="17">
        <f>ROUND((+F35+J35)/2,0)</f>
        <v>3511</v>
      </c>
      <c r="E35" s="55">
        <v>340002313951</v>
      </c>
      <c r="F35" s="38">
        <v>3953</v>
      </c>
      <c r="G35" s="55" t="s">
        <v>11</v>
      </c>
      <c r="H35" s="56">
        <v>6.4</v>
      </c>
      <c r="I35" s="37" t="s">
        <v>1280</v>
      </c>
      <c r="J35" s="37">
        <v>3069</v>
      </c>
      <c r="K35" s="40" t="s">
        <v>652</v>
      </c>
    </row>
    <row r="36" spans="1:11" ht="25.5">
      <c r="A36" s="36">
        <v>4</v>
      </c>
      <c r="B36" s="37" t="s">
        <v>705</v>
      </c>
      <c r="C36" s="37" t="s">
        <v>706</v>
      </c>
      <c r="D36" s="17">
        <f t="shared" si="0"/>
        <v>3696</v>
      </c>
      <c r="E36" s="55">
        <v>340002262908</v>
      </c>
      <c r="F36" s="38">
        <v>3875</v>
      </c>
      <c r="G36" s="55" t="s">
        <v>11</v>
      </c>
      <c r="H36" s="56">
        <v>6.6</v>
      </c>
      <c r="I36" s="37" t="s">
        <v>707</v>
      </c>
      <c r="J36" s="37">
        <v>3517</v>
      </c>
      <c r="K36" s="40" t="s">
        <v>652</v>
      </c>
    </row>
    <row r="37" spans="1:11" ht="25.5">
      <c r="A37" s="36">
        <v>5</v>
      </c>
      <c r="B37" s="37" t="s">
        <v>784</v>
      </c>
      <c r="C37" s="37" t="s">
        <v>566</v>
      </c>
      <c r="D37" s="17">
        <f t="shared" si="0"/>
        <v>3028</v>
      </c>
      <c r="E37" s="55" t="s">
        <v>785</v>
      </c>
      <c r="F37" s="38">
        <v>3175</v>
      </c>
      <c r="G37" s="55" t="s">
        <v>11</v>
      </c>
      <c r="H37" s="56">
        <v>6.2</v>
      </c>
      <c r="I37" s="37" t="s">
        <v>786</v>
      </c>
      <c r="J37" s="37">
        <v>2881</v>
      </c>
      <c r="K37" s="40" t="s">
        <v>652</v>
      </c>
    </row>
    <row r="38" spans="1:11" ht="25.5">
      <c r="A38" s="36">
        <v>6</v>
      </c>
      <c r="B38" s="122" t="s">
        <v>1375</v>
      </c>
      <c r="C38" s="122" t="s">
        <v>906</v>
      </c>
      <c r="D38" s="17">
        <f>ROUND((+F38+J38)/2,0)</f>
        <v>3974</v>
      </c>
      <c r="E38" s="17" t="s">
        <v>1378</v>
      </c>
      <c r="F38" s="12">
        <v>3502</v>
      </c>
      <c r="G38" s="55" t="s">
        <v>11</v>
      </c>
      <c r="H38" s="17">
        <v>6.35</v>
      </c>
      <c r="I38" s="37" t="s">
        <v>1380</v>
      </c>
      <c r="J38" s="122">
        <v>4446</v>
      </c>
      <c r="K38" s="40" t="s">
        <v>652</v>
      </c>
    </row>
    <row r="39" spans="1:11" ht="25.5">
      <c r="A39" s="36">
        <v>7</v>
      </c>
      <c r="B39" s="122" t="s">
        <v>1376</v>
      </c>
      <c r="C39" s="122" t="s">
        <v>1377</v>
      </c>
      <c r="D39" s="17">
        <f>ROUND((+F39+J39)/2,0)</f>
        <v>3898</v>
      </c>
      <c r="E39" s="23" t="s">
        <v>1379</v>
      </c>
      <c r="F39" s="12">
        <v>3751</v>
      </c>
      <c r="G39" s="55" t="s">
        <v>11</v>
      </c>
      <c r="H39" s="17">
        <v>6.6</v>
      </c>
      <c r="I39" s="37" t="s">
        <v>1381</v>
      </c>
      <c r="J39" s="122">
        <v>4044</v>
      </c>
      <c r="K39" s="40" t="s">
        <v>652</v>
      </c>
    </row>
    <row r="40" spans="1:11" ht="25.5">
      <c r="A40" s="36">
        <v>8</v>
      </c>
      <c r="B40" s="122" t="s">
        <v>1681</v>
      </c>
      <c r="C40" s="122" t="s">
        <v>1682</v>
      </c>
      <c r="D40" s="17">
        <f>ROUND((+F40+J40)/2,0)</f>
        <v>3239</v>
      </c>
      <c r="E40" s="26">
        <v>340014467428</v>
      </c>
      <c r="F40" s="12">
        <v>3480</v>
      </c>
      <c r="G40" s="55" t="s">
        <v>11</v>
      </c>
      <c r="H40" s="17">
        <v>6.9</v>
      </c>
      <c r="I40" s="37" t="s">
        <v>1683</v>
      </c>
      <c r="J40" s="122">
        <v>2997</v>
      </c>
      <c r="K40" s="40" t="s">
        <v>1684</v>
      </c>
    </row>
    <row r="41" spans="1:11" ht="25.5">
      <c r="A41" s="36">
        <v>9</v>
      </c>
      <c r="B41" s="122" t="s">
        <v>928</v>
      </c>
      <c r="C41" s="122" t="s">
        <v>929</v>
      </c>
      <c r="D41" s="17">
        <f t="shared" si="0"/>
        <v>3213</v>
      </c>
      <c r="E41" s="17" t="s">
        <v>930</v>
      </c>
      <c r="F41" s="12">
        <v>3107</v>
      </c>
      <c r="G41" s="55" t="s">
        <v>11</v>
      </c>
      <c r="H41" s="17">
        <v>6.8</v>
      </c>
      <c r="I41" s="122" t="s">
        <v>931</v>
      </c>
      <c r="J41" s="122">
        <v>3318</v>
      </c>
      <c r="K41" s="40" t="s">
        <v>652</v>
      </c>
    </row>
    <row r="42" spans="1:11" ht="25.5">
      <c r="A42" s="36">
        <v>10</v>
      </c>
      <c r="B42" s="122" t="s">
        <v>932</v>
      </c>
      <c r="C42" s="122" t="s">
        <v>840</v>
      </c>
      <c r="D42" s="17">
        <f t="shared" si="0"/>
        <v>3376</v>
      </c>
      <c r="E42" s="17" t="s">
        <v>933</v>
      </c>
      <c r="F42" s="12">
        <v>3871</v>
      </c>
      <c r="G42" s="55" t="s">
        <v>11</v>
      </c>
      <c r="H42" s="17">
        <v>6.5</v>
      </c>
      <c r="I42" s="122" t="s">
        <v>934</v>
      </c>
      <c r="J42" s="122">
        <v>2881</v>
      </c>
      <c r="K42" s="40" t="s">
        <v>652</v>
      </c>
    </row>
    <row r="43" spans="1:11" ht="26.25" thickBot="1">
      <c r="A43" s="36">
        <v>11</v>
      </c>
      <c r="B43" s="124" t="s">
        <v>935</v>
      </c>
      <c r="C43" s="124" t="s">
        <v>726</v>
      </c>
      <c r="D43" s="46">
        <f t="shared" si="0"/>
        <v>3687</v>
      </c>
      <c r="E43" s="171">
        <v>340004872465</v>
      </c>
      <c r="F43" s="28">
        <v>3840</v>
      </c>
      <c r="G43" s="52" t="s">
        <v>11</v>
      </c>
      <c r="H43" s="46">
        <v>6.3</v>
      </c>
      <c r="I43" s="124" t="s">
        <v>936</v>
      </c>
      <c r="J43" s="124">
        <v>3533</v>
      </c>
      <c r="K43" s="61" t="s">
        <v>652</v>
      </c>
    </row>
    <row r="45" spans="1:11">
      <c r="A45" s="3"/>
    </row>
  </sheetData>
  <mergeCells count="25">
    <mergeCell ref="A1:K1"/>
    <mergeCell ref="A2:K2"/>
    <mergeCell ref="A3:K3"/>
    <mergeCell ref="A4:K4"/>
    <mergeCell ref="A5:K5"/>
    <mergeCell ref="A32:K32"/>
    <mergeCell ref="D6:D8"/>
    <mergeCell ref="A26:K26"/>
    <mergeCell ref="A27:K27"/>
    <mergeCell ref="A13:K13"/>
    <mergeCell ref="A23:K23"/>
    <mergeCell ref="E6:E8"/>
    <mergeCell ref="F6:F8"/>
    <mergeCell ref="H6:H8"/>
    <mergeCell ref="A22:K22"/>
    <mergeCell ref="A9:K9"/>
    <mergeCell ref="C6:C8"/>
    <mergeCell ref="I6:I8"/>
    <mergeCell ref="K6:K8"/>
    <mergeCell ref="J6:J8"/>
    <mergeCell ref="G6:G8"/>
    <mergeCell ref="A10:K10"/>
    <mergeCell ref="A6:A8"/>
    <mergeCell ref="B6:B8"/>
    <mergeCell ref="A31:K31"/>
  </mergeCells>
  <phoneticPr fontId="10" type="noConversion"/>
  <pageMargins left="0.98" right="0.25" top="0.37" bottom="0.25" header="0.27" footer="0.17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3"/>
  <sheetViews>
    <sheetView zoomScale="85" zoomScaleNormal="85" workbookViewId="0">
      <pane ySplit="8" topLeftCell="A75" activePane="bottomLeft" state="frozen"/>
      <selection pane="bottomLeft" activeCell="D19" sqref="D19"/>
    </sheetView>
  </sheetViews>
  <sheetFormatPr defaultRowHeight="16.5"/>
  <cols>
    <col min="1" max="1" width="5" style="2" customWidth="1"/>
    <col min="2" max="2" width="11.85546875" style="2" customWidth="1"/>
    <col min="3" max="3" width="9.85546875" style="2" customWidth="1"/>
    <col min="4" max="4" width="13" style="2" customWidth="1"/>
    <col min="5" max="5" width="13.7109375" style="2" customWidth="1"/>
    <col min="6" max="7" width="13.42578125" style="13" customWidth="1"/>
    <col min="8" max="8" width="7.5703125" style="11" bestFit="1" customWidth="1"/>
    <col min="9" max="9" width="12.28515625" style="13" customWidth="1"/>
    <col min="10" max="10" width="12.85546875" style="13" customWidth="1"/>
    <col min="11" max="11" width="23.85546875" style="2" customWidth="1"/>
    <col min="12" max="16384" width="9.140625" style="2"/>
  </cols>
  <sheetData>
    <row r="1" spans="1:11" s="1" customFormat="1" ht="18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s="1" customFormat="1" ht="15">
      <c r="A2" s="260" t="s">
        <v>1073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s="1" customFormat="1" ht="15.75">
      <c r="A3" s="261" t="s">
        <v>195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s="1" customFormat="1" ht="14.25">
      <c r="A4" s="262" t="s">
        <v>309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11" ht="21" thickBot="1">
      <c r="A5" s="296" t="s">
        <v>217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</row>
    <row r="6" spans="1:11" ht="20.100000000000001" customHeight="1">
      <c r="A6" s="281" t="s">
        <v>3</v>
      </c>
      <c r="B6" s="266" t="s">
        <v>52</v>
      </c>
      <c r="C6" s="266" t="s">
        <v>5</v>
      </c>
      <c r="D6" s="266" t="s">
        <v>493</v>
      </c>
      <c r="E6" s="266" t="s">
        <v>196</v>
      </c>
      <c r="F6" s="269" t="s">
        <v>7</v>
      </c>
      <c r="G6" s="269" t="s">
        <v>1135</v>
      </c>
      <c r="H6" s="272" t="s">
        <v>8</v>
      </c>
      <c r="I6" s="269" t="s">
        <v>54</v>
      </c>
      <c r="J6" s="269" t="s">
        <v>126</v>
      </c>
      <c r="K6" s="293" t="s">
        <v>202</v>
      </c>
    </row>
    <row r="7" spans="1:11" ht="20.100000000000001" customHeight="1">
      <c r="A7" s="282"/>
      <c r="B7" s="267"/>
      <c r="C7" s="267"/>
      <c r="D7" s="267"/>
      <c r="E7" s="267"/>
      <c r="F7" s="270"/>
      <c r="G7" s="270"/>
      <c r="H7" s="273"/>
      <c r="I7" s="270"/>
      <c r="J7" s="270"/>
      <c r="K7" s="294"/>
    </row>
    <row r="8" spans="1:11" ht="22.5" customHeight="1" thickBot="1">
      <c r="A8" s="283"/>
      <c r="B8" s="268"/>
      <c r="C8" s="268"/>
      <c r="D8" s="268"/>
      <c r="E8" s="268"/>
      <c r="F8" s="271"/>
      <c r="G8" s="271"/>
      <c r="H8" s="274"/>
      <c r="I8" s="271"/>
      <c r="J8" s="271"/>
      <c r="K8" s="295"/>
    </row>
    <row r="9" spans="1:11" s="1" customFormat="1" ht="18.75" customHeight="1">
      <c r="A9" s="297" t="s">
        <v>127</v>
      </c>
      <c r="B9" s="298"/>
      <c r="C9" s="298"/>
      <c r="D9" s="298"/>
      <c r="E9" s="298"/>
      <c r="F9" s="298"/>
      <c r="G9" s="298"/>
      <c r="H9" s="298"/>
      <c r="I9" s="298"/>
      <c r="J9" s="298"/>
      <c r="K9" s="299"/>
    </row>
    <row r="10" spans="1:11" s="1" customFormat="1" ht="21" customHeight="1">
      <c r="A10" s="300" t="s">
        <v>496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02"/>
    </row>
    <row r="11" spans="1:11" ht="18" customHeight="1">
      <c r="A11" s="34">
        <v>1</v>
      </c>
      <c r="B11" s="7" t="s">
        <v>1033</v>
      </c>
      <c r="C11" s="7" t="s">
        <v>1034</v>
      </c>
      <c r="D11" s="7">
        <f>ROUND((F11+J11)/2,0)</f>
        <v>2798</v>
      </c>
      <c r="E11" s="7">
        <v>140</v>
      </c>
      <c r="F11" s="12">
        <v>2500</v>
      </c>
      <c r="G11" s="26" t="s">
        <v>11</v>
      </c>
      <c r="H11" s="24" t="s">
        <v>11</v>
      </c>
      <c r="I11" s="12">
        <v>9</v>
      </c>
      <c r="J11" s="12">
        <v>3096</v>
      </c>
      <c r="K11" s="140" t="s">
        <v>1040</v>
      </c>
    </row>
    <row r="12" spans="1:11" ht="18" customHeight="1">
      <c r="A12" s="34">
        <v>2</v>
      </c>
      <c r="B12" s="7" t="s">
        <v>1582</v>
      </c>
      <c r="C12" s="7" t="s">
        <v>1583</v>
      </c>
      <c r="D12" s="7">
        <f>ROUND((F12+J12)/2,0)</f>
        <v>3227</v>
      </c>
      <c r="E12" s="7" t="s">
        <v>1026</v>
      </c>
      <c r="F12" s="12">
        <v>2846</v>
      </c>
      <c r="G12" s="26" t="s">
        <v>11</v>
      </c>
      <c r="H12" s="24">
        <v>5.0999999999999996</v>
      </c>
      <c r="I12" s="12" t="s">
        <v>1585</v>
      </c>
      <c r="J12" s="12">
        <v>3608</v>
      </c>
      <c r="K12" s="30" t="s">
        <v>275</v>
      </c>
    </row>
    <row r="13" spans="1:11" ht="18" customHeight="1">
      <c r="A13" s="34">
        <v>3</v>
      </c>
      <c r="B13" s="7" t="s">
        <v>1581</v>
      </c>
      <c r="C13" s="7" t="s">
        <v>1584</v>
      </c>
      <c r="D13" s="7">
        <f>ROUND((G13+J13)/2,0)</f>
        <v>2713</v>
      </c>
      <c r="E13" s="7">
        <v>270</v>
      </c>
      <c r="F13" s="26" t="s">
        <v>11</v>
      </c>
      <c r="G13" s="26">
        <v>2400</v>
      </c>
      <c r="H13" s="24" t="s">
        <v>11</v>
      </c>
      <c r="I13" s="12">
        <v>176</v>
      </c>
      <c r="J13" s="12">
        <v>3026</v>
      </c>
      <c r="K13" s="140" t="s">
        <v>1040</v>
      </c>
    </row>
    <row r="14" spans="1:11" ht="18" customHeight="1">
      <c r="A14" s="34">
        <v>4</v>
      </c>
      <c r="B14" s="7" t="s">
        <v>1348</v>
      </c>
      <c r="C14" s="7" t="s">
        <v>1349</v>
      </c>
      <c r="D14" s="7">
        <f>ROUND((F14+J14)/2,0)</f>
        <v>2813</v>
      </c>
      <c r="E14" s="7">
        <v>142</v>
      </c>
      <c r="F14" s="12">
        <v>2600</v>
      </c>
      <c r="G14" s="26" t="s">
        <v>11</v>
      </c>
      <c r="H14" s="24" t="s">
        <v>11</v>
      </c>
      <c r="I14" s="12">
        <v>176</v>
      </c>
      <c r="J14" s="12">
        <v>3026</v>
      </c>
      <c r="K14" s="140" t="s">
        <v>1040</v>
      </c>
    </row>
    <row r="15" spans="1:11" ht="18" customHeight="1">
      <c r="A15" s="34">
        <v>5</v>
      </c>
      <c r="B15" s="7" t="s">
        <v>1035</v>
      </c>
      <c r="C15" s="7" t="s">
        <v>1036</v>
      </c>
      <c r="D15" s="7">
        <f>ROUND((F15+J15)/2,0)</f>
        <v>2798</v>
      </c>
      <c r="E15" s="7">
        <v>258</v>
      </c>
      <c r="F15" s="12">
        <v>2500</v>
      </c>
      <c r="G15" s="26" t="s">
        <v>11</v>
      </c>
      <c r="H15" s="24" t="s">
        <v>11</v>
      </c>
      <c r="I15" s="12">
        <v>9</v>
      </c>
      <c r="J15" s="12">
        <v>3096</v>
      </c>
      <c r="K15" s="140" t="s">
        <v>1040</v>
      </c>
    </row>
    <row r="16" spans="1:11" s="1" customFormat="1" ht="15.75">
      <c r="A16" s="300" t="s">
        <v>128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s="1" customFormat="1" ht="15.75">
      <c r="A17" s="300" t="s">
        <v>496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2"/>
    </row>
    <row r="18" spans="1:11" ht="18" customHeight="1">
      <c r="A18" s="34">
        <v>1</v>
      </c>
      <c r="B18" s="7" t="s">
        <v>937</v>
      </c>
      <c r="C18" s="7" t="s">
        <v>938</v>
      </c>
      <c r="D18" s="7">
        <f t="shared" ref="D18:D36" si="0">ROUND((F18+J18)/2,0)</f>
        <v>4723</v>
      </c>
      <c r="E18" s="7" t="s">
        <v>939</v>
      </c>
      <c r="F18" s="12">
        <v>6594</v>
      </c>
      <c r="G18" s="26" t="s">
        <v>11</v>
      </c>
      <c r="H18" s="18">
        <v>4.0999999999999996</v>
      </c>
      <c r="I18" s="12" t="s">
        <v>823</v>
      </c>
      <c r="J18" s="12">
        <v>2852</v>
      </c>
      <c r="K18" s="30" t="s">
        <v>275</v>
      </c>
    </row>
    <row r="19" spans="1:11" ht="18" customHeight="1">
      <c r="A19" s="34">
        <v>2</v>
      </c>
      <c r="B19" s="135" t="s">
        <v>941</v>
      </c>
      <c r="C19" s="135" t="s">
        <v>938</v>
      </c>
      <c r="D19" s="135">
        <f t="shared" si="0"/>
        <v>4723</v>
      </c>
      <c r="E19" s="135" t="s">
        <v>939</v>
      </c>
      <c r="F19" s="163">
        <v>6594</v>
      </c>
      <c r="G19" s="26" t="s">
        <v>11</v>
      </c>
      <c r="H19" s="164">
        <v>4.0999999999999996</v>
      </c>
      <c r="I19" s="163" t="s">
        <v>823</v>
      </c>
      <c r="J19" s="163">
        <v>2852</v>
      </c>
      <c r="K19" s="30" t="s">
        <v>275</v>
      </c>
    </row>
    <row r="20" spans="1:11" ht="18" customHeight="1">
      <c r="A20" s="34">
        <v>3</v>
      </c>
      <c r="B20" s="7" t="s">
        <v>1113</v>
      </c>
      <c r="C20" s="170" t="s">
        <v>1115</v>
      </c>
      <c r="D20" s="7">
        <f t="shared" si="0"/>
        <v>3792</v>
      </c>
      <c r="E20" s="7" t="s">
        <v>1117</v>
      </c>
      <c r="F20" s="12">
        <v>4731</v>
      </c>
      <c r="G20" s="26" t="s">
        <v>11</v>
      </c>
      <c r="H20" s="18">
        <v>4.4000000000000004</v>
      </c>
      <c r="I20" s="12" t="s">
        <v>1118</v>
      </c>
      <c r="J20" s="26">
        <v>2852</v>
      </c>
      <c r="K20" s="30" t="s">
        <v>275</v>
      </c>
    </row>
    <row r="21" spans="1:11" ht="18" customHeight="1">
      <c r="A21" s="34">
        <v>4</v>
      </c>
      <c r="B21" s="7" t="s">
        <v>813</v>
      </c>
      <c r="C21" s="7" t="s">
        <v>815</v>
      </c>
      <c r="D21" s="7">
        <f t="shared" si="0"/>
        <v>4023</v>
      </c>
      <c r="E21" s="7" t="s">
        <v>372</v>
      </c>
      <c r="F21" s="12">
        <v>4489</v>
      </c>
      <c r="G21" s="26" t="s">
        <v>11</v>
      </c>
      <c r="H21" s="18">
        <v>4.5999999999999996</v>
      </c>
      <c r="I21" s="12" t="s">
        <v>816</v>
      </c>
      <c r="J21" s="12">
        <v>3556</v>
      </c>
      <c r="K21" s="30" t="s">
        <v>275</v>
      </c>
    </row>
    <row r="22" spans="1:11" ht="18" customHeight="1">
      <c r="A22" s="34">
        <v>5</v>
      </c>
      <c r="B22" s="131" t="s">
        <v>1083</v>
      </c>
      <c r="C22" s="131" t="s">
        <v>1084</v>
      </c>
      <c r="D22" s="131">
        <f t="shared" si="0"/>
        <v>4004</v>
      </c>
      <c r="E22" s="169" t="s">
        <v>1085</v>
      </c>
      <c r="F22" s="169">
        <v>4452</v>
      </c>
      <c r="G22" s="26" t="s">
        <v>11</v>
      </c>
      <c r="H22" s="169">
        <v>4.5</v>
      </c>
      <c r="I22" s="169" t="s">
        <v>816</v>
      </c>
      <c r="J22" s="169">
        <v>3556</v>
      </c>
      <c r="K22" s="132" t="s">
        <v>275</v>
      </c>
    </row>
    <row r="23" spans="1:11" ht="18" customHeight="1">
      <c r="A23" s="34">
        <v>6</v>
      </c>
      <c r="B23" s="7" t="s">
        <v>942</v>
      </c>
      <c r="C23" s="7" t="s">
        <v>822</v>
      </c>
      <c r="D23" s="7">
        <f t="shared" si="0"/>
        <v>3611</v>
      </c>
      <c r="E23" s="7" t="s">
        <v>154</v>
      </c>
      <c r="F23" s="12">
        <v>4369</v>
      </c>
      <c r="G23" s="26" t="s">
        <v>11</v>
      </c>
      <c r="H23" s="18">
        <v>4.3</v>
      </c>
      <c r="I23" s="12" t="s">
        <v>823</v>
      </c>
      <c r="J23" s="12">
        <v>2852</v>
      </c>
      <c r="K23" s="132" t="s">
        <v>275</v>
      </c>
    </row>
    <row r="24" spans="1:11" ht="18" customHeight="1">
      <c r="A24" s="34">
        <v>7</v>
      </c>
      <c r="B24" s="161" t="s">
        <v>1114</v>
      </c>
      <c r="C24" s="168" t="s">
        <v>1116</v>
      </c>
      <c r="D24" s="7">
        <f t="shared" si="0"/>
        <v>4196</v>
      </c>
      <c r="E24" s="7" t="s">
        <v>428</v>
      </c>
      <c r="F24" s="12">
        <v>4352</v>
      </c>
      <c r="G24" s="26" t="s">
        <v>11</v>
      </c>
      <c r="H24" s="18">
        <v>3.96</v>
      </c>
      <c r="I24" s="12" t="s">
        <v>130</v>
      </c>
      <c r="J24" s="26">
        <v>4039</v>
      </c>
      <c r="K24" s="30" t="s">
        <v>275</v>
      </c>
    </row>
    <row r="25" spans="1:11" ht="18" customHeight="1">
      <c r="A25" s="34">
        <v>8</v>
      </c>
      <c r="B25" s="7" t="s">
        <v>1270</v>
      </c>
      <c r="C25" s="7" t="s">
        <v>1273</v>
      </c>
      <c r="D25" s="7">
        <f>ROUND((F25+J25)/2,0)</f>
        <v>4364</v>
      </c>
      <c r="E25" s="7" t="s">
        <v>1276</v>
      </c>
      <c r="F25" s="12">
        <v>4358</v>
      </c>
      <c r="G25" s="26" t="s">
        <v>11</v>
      </c>
      <c r="H25" s="18">
        <v>4.2</v>
      </c>
      <c r="I25" s="12" t="s">
        <v>150</v>
      </c>
      <c r="J25" s="12">
        <v>4369</v>
      </c>
      <c r="K25" s="30" t="s">
        <v>275</v>
      </c>
    </row>
    <row r="26" spans="1:11" ht="18" customHeight="1">
      <c r="A26" s="34">
        <v>9</v>
      </c>
      <c r="B26" s="7" t="s">
        <v>1271</v>
      </c>
      <c r="C26" s="7" t="s">
        <v>1274</v>
      </c>
      <c r="D26" s="7">
        <f>ROUND((F26+J26)/2,0)</f>
        <v>3648</v>
      </c>
      <c r="E26" s="7" t="s">
        <v>1038</v>
      </c>
      <c r="F26" s="12">
        <v>3256</v>
      </c>
      <c r="G26" s="26" t="s">
        <v>11</v>
      </c>
      <c r="H26" s="18">
        <v>4.4000000000000004</v>
      </c>
      <c r="I26" s="12" t="s">
        <v>130</v>
      </c>
      <c r="J26" s="12">
        <v>4039</v>
      </c>
      <c r="K26" s="30" t="s">
        <v>275</v>
      </c>
    </row>
    <row r="27" spans="1:11" ht="18" customHeight="1">
      <c r="A27" s="34">
        <v>10</v>
      </c>
      <c r="B27" s="7" t="s">
        <v>1272</v>
      </c>
      <c r="C27" s="7" t="s">
        <v>1275</v>
      </c>
      <c r="D27" s="7">
        <f>ROUND((F27+J27)/2,0)</f>
        <v>4511</v>
      </c>
      <c r="E27" s="7" t="s">
        <v>1240</v>
      </c>
      <c r="F27" s="12">
        <v>4982</v>
      </c>
      <c r="G27" s="26" t="s">
        <v>11</v>
      </c>
      <c r="H27" s="18">
        <v>4.3</v>
      </c>
      <c r="I27" s="12" t="s">
        <v>130</v>
      </c>
      <c r="J27" s="12">
        <v>4039</v>
      </c>
      <c r="K27" s="30" t="s">
        <v>275</v>
      </c>
    </row>
    <row r="28" spans="1:11" ht="18" customHeight="1">
      <c r="A28" s="34">
        <v>11</v>
      </c>
      <c r="B28" s="7" t="s">
        <v>821</v>
      </c>
      <c r="C28" s="7" t="s">
        <v>822</v>
      </c>
      <c r="D28" s="7">
        <f t="shared" si="0"/>
        <v>3495</v>
      </c>
      <c r="E28" s="7" t="s">
        <v>154</v>
      </c>
      <c r="F28" s="12">
        <v>4138</v>
      </c>
      <c r="G28" s="26" t="s">
        <v>11</v>
      </c>
      <c r="H28" s="18">
        <v>4.34</v>
      </c>
      <c r="I28" s="12" t="s">
        <v>823</v>
      </c>
      <c r="J28" s="12">
        <v>2852</v>
      </c>
      <c r="K28" s="30" t="s">
        <v>275</v>
      </c>
    </row>
    <row r="29" spans="1:11" ht="18" customHeight="1">
      <c r="A29" s="34">
        <v>12</v>
      </c>
      <c r="B29" s="7" t="s">
        <v>21</v>
      </c>
      <c r="C29" s="7" t="s">
        <v>824</v>
      </c>
      <c r="D29" s="7">
        <f t="shared" si="0"/>
        <v>3495</v>
      </c>
      <c r="E29" s="7" t="s">
        <v>154</v>
      </c>
      <c r="F29" s="12">
        <v>4138</v>
      </c>
      <c r="G29" s="26" t="s">
        <v>11</v>
      </c>
      <c r="H29" s="18">
        <v>4.34</v>
      </c>
      <c r="I29" s="12" t="s">
        <v>823</v>
      </c>
      <c r="J29" s="12">
        <v>2852</v>
      </c>
      <c r="K29" s="30" t="s">
        <v>275</v>
      </c>
    </row>
    <row r="30" spans="1:11" ht="18" customHeight="1">
      <c r="A30" s="34">
        <v>13</v>
      </c>
      <c r="B30" s="7" t="s">
        <v>131</v>
      </c>
      <c r="C30" s="7" t="s">
        <v>132</v>
      </c>
      <c r="D30" s="7">
        <f t="shared" si="0"/>
        <v>3870</v>
      </c>
      <c r="E30" s="12" t="s">
        <v>133</v>
      </c>
      <c r="F30" s="12">
        <v>3829</v>
      </c>
      <c r="G30" s="26" t="s">
        <v>11</v>
      </c>
      <c r="H30" s="18">
        <v>3.8</v>
      </c>
      <c r="I30" s="12" t="s">
        <v>134</v>
      </c>
      <c r="J30" s="12">
        <v>3910</v>
      </c>
      <c r="K30" s="30" t="s">
        <v>275</v>
      </c>
    </row>
    <row r="31" spans="1:11" ht="18" customHeight="1">
      <c r="A31" s="34">
        <v>14</v>
      </c>
      <c r="B31" s="7" t="s">
        <v>135</v>
      </c>
      <c r="C31" s="7" t="s">
        <v>132</v>
      </c>
      <c r="D31" s="7">
        <f t="shared" si="0"/>
        <v>3870</v>
      </c>
      <c r="E31" s="12" t="s">
        <v>133</v>
      </c>
      <c r="F31" s="12">
        <v>3829</v>
      </c>
      <c r="G31" s="26" t="s">
        <v>11</v>
      </c>
      <c r="H31" s="18">
        <v>3.8</v>
      </c>
      <c r="I31" s="12" t="s">
        <v>134</v>
      </c>
      <c r="J31" s="12">
        <v>3910</v>
      </c>
      <c r="K31" s="30" t="s">
        <v>275</v>
      </c>
    </row>
    <row r="32" spans="1:11" ht="18" customHeight="1">
      <c r="A32" s="34">
        <v>15</v>
      </c>
      <c r="B32" s="7" t="s">
        <v>370</v>
      </c>
      <c r="C32" s="7" t="s">
        <v>371</v>
      </c>
      <c r="D32" s="7">
        <f t="shared" si="0"/>
        <v>3748</v>
      </c>
      <c r="E32" s="12" t="s">
        <v>372</v>
      </c>
      <c r="F32" s="12">
        <v>3585</v>
      </c>
      <c r="G32" s="26" t="s">
        <v>11</v>
      </c>
      <c r="H32" s="24">
        <v>4.3</v>
      </c>
      <c r="I32" s="12" t="s">
        <v>134</v>
      </c>
      <c r="J32" s="26">
        <v>3910</v>
      </c>
      <c r="K32" s="30" t="s">
        <v>275</v>
      </c>
    </row>
    <row r="33" spans="1:11" ht="18" customHeight="1">
      <c r="A33" s="34">
        <v>16</v>
      </c>
      <c r="B33" s="7" t="s">
        <v>812</v>
      </c>
      <c r="C33" s="7" t="s">
        <v>814</v>
      </c>
      <c r="D33" s="7">
        <f t="shared" si="0"/>
        <v>4353</v>
      </c>
      <c r="E33" s="7" t="s">
        <v>428</v>
      </c>
      <c r="F33" s="12">
        <v>3276</v>
      </c>
      <c r="G33" s="26" t="s">
        <v>11</v>
      </c>
      <c r="H33" s="18">
        <v>3.96</v>
      </c>
      <c r="I33" s="12" t="s">
        <v>180</v>
      </c>
      <c r="J33" s="12">
        <v>5429</v>
      </c>
      <c r="K33" s="30" t="s">
        <v>275</v>
      </c>
    </row>
    <row r="34" spans="1:11" ht="18" customHeight="1">
      <c r="A34" s="34">
        <v>17</v>
      </c>
      <c r="B34" s="7" t="s">
        <v>1037</v>
      </c>
      <c r="C34" s="7" t="s">
        <v>1032</v>
      </c>
      <c r="D34" s="7">
        <f t="shared" si="0"/>
        <v>3813</v>
      </c>
      <c r="E34" s="7" t="s">
        <v>1038</v>
      </c>
      <c r="F34" s="12">
        <v>3256</v>
      </c>
      <c r="G34" s="26" t="s">
        <v>11</v>
      </c>
      <c r="H34" s="18">
        <v>4</v>
      </c>
      <c r="I34" s="12" t="s">
        <v>150</v>
      </c>
      <c r="J34" s="12">
        <v>4369</v>
      </c>
      <c r="K34" s="30" t="s">
        <v>275</v>
      </c>
    </row>
    <row r="35" spans="1:11" ht="18" customHeight="1">
      <c r="A35" s="34">
        <v>18</v>
      </c>
      <c r="B35" s="7" t="s">
        <v>15</v>
      </c>
      <c r="C35" s="7" t="s">
        <v>618</v>
      </c>
      <c r="D35" s="7">
        <f t="shared" si="0"/>
        <v>3379</v>
      </c>
      <c r="E35" s="7">
        <v>10001331</v>
      </c>
      <c r="F35" s="12">
        <v>3123</v>
      </c>
      <c r="G35" s="26" t="s">
        <v>11</v>
      </c>
      <c r="H35" s="18">
        <v>4.0999999999999996</v>
      </c>
      <c r="I35" s="12" t="s">
        <v>619</v>
      </c>
      <c r="J35" s="12">
        <v>3635</v>
      </c>
      <c r="K35" s="30" t="s">
        <v>275</v>
      </c>
    </row>
    <row r="36" spans="1:11" ht="18" customHeight="1">
      <c r="A36" s="34">
        <v>19</v>
      </c>
      <c r="B36" s="7" t="s">
        <v>373</v>
      </c>
      <c r="C36" s="7" t="s">
        <v>374</v>
      </c>
      <c r="D36" s="7">
        <f t="shared" si="0"/>
        <v>3414</v>
      </c>
      <c r="E36" s="12" t="s">
        <v>375</v>
      </c>
      <c r="F36" s="12">
        <v>3072</v>
      </c>
      <c r="G36" s="26" t="s">
        <v>11</v>
      </c>
      <c r="H36" s="24">
        <v>4.2</v>
      </c>
      <c r="I36" s="12" t="s">
        <v>376</v>
      </c>
      <c r="J36" s="26">
        <v>3756</v>
      </c>
      <c r="K36" s="30" t="s">
        <v>275</v>
      </c>
    </row>
    <row r="37" spans="1:11" ht="18" customHeight="1">
      <c r="A37" s="300" t="s">
        <v>492</v>
      </c>
      <c r="B37" s="301"/>
      <c r="C37" s="301"/>
      <c r="D37" s="301"/>
      <c r="E37" s="301"/>
      <c r="F37" s="301"/>
      <c r="G37" s="301"/>
      <c r="H37" s="301"/>
      <c r="I37" s="301"/>
      <c r="J37" s="301"/>
      <c r="K37" s="302"/>
    </row>
    <row r="38" spans="1:11" ht="18" customHeight="1">
      <c r="A38" s="34">
        <v>21</v>
      </c>
      <c r="B38" s="161" t="s">
        <v>231</v>
      </c>
      <c r="C38" s="7" t="s">
        <v>230</v>
      </c>
      <c r="D38" s="43" t="s">
        <v>11</v>
      </c>
      <c r="E38" s="7" t="s">
        <v>129</v>
      </c>
      <c r="F38" s="12">
        <v>3910</v>
      </c>
      <c r="G38" s="26" t="s">
        <v>11</v>
      </c>
      <c r="H38" s="18">
        <v>4.3</v>
      </c>
      <c r="I38" s="12">
        <v>1563</v>
      </c>
      <c r="J38" s="26" t="s">
        <v>11</v>
      </c>
      <c r="K38" s="30" t="s">
        <v>275</v>
      </c>
    </row>
    <row r="39" spans="1:11" ht="18" customHeight="1">
      <c r="A39" s="34">
        <v>22</v>
      </c>
      <c r="B39" s="7" t="s">
        <v>136</v>
      </c>
      <c r="C39" s="7" t="s">
        <v>137</v>
      </c>
      <c r="D39" s="43" t="s">
        <v>11</v>
      </c>
      <c r="E39" s="7" t="s">
        <v>138</v>
      </c>
      <c r="F39" s="12">
        <v>3227</v>
      </c>
      <c r="G39" s="26" t="s">
        <v>11</v>
      </c>
      <c r="H39" s="18">
        <v>5.15</v>
      </c>
      <c r="I39" s="12" t="s">
        <v>130</v>
      </c>
      <c r="J39" s="26" t="s">
        <v>11</v>
      </c>
      <c r="K39" s="30" t="s">
        <v>275</v>
      </c>
    </row>
    <row r="40" spans="1:11" s="1" customFormat="1" ht="20.100000000000001" customHeight="1">
      <c r="A40" s="306" t="s">
        <v>139</v>
      </c>
      <c r="B40" s="307"/>
      <c r="C40" s="307"/>
      <c r="D40" s="307"/>
      <c r="E40" s="307"/>
      <c r="F40" s="307"/>
      <c r="G40" s="307"/>
      <c r="H40" s="307"/>
      <c r="I40" s="307"/>
      <c r="J40" s="307"/>
      <c r="K40" s="308"/>
    </row>
    <row r="41" spans="1:11" s="1" customFormat="1" ht="20.100000000000001" customHeight="1">
      <c r="A41" s="300" t="s">
        <v>496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2"/>
    </row>
    <row r="42" spans="1:11" s="1" customFormat="1" ht="20.100000000000001" customHeight="1">
      <c r="A42" s="22">
        <v>1</v>
      </c>
      <c r="B42" s="7" t="s">
        <v>742</v>
      </c>
      <c r="C42" s="7" t="s">
        <v>743</v>
      </c>
      <c r="D42" s="7">
        <f t="shared" ref="D42:D53" si="1">ROUND((F42+J42)/2,0)</f>
        <v>4563</v>
      </c>
      <c r="E42" s="12" t="s">
        <v>744</v>
      </c>
      <c r="F42" s="12">
        <v>5400</v>
      </c>
      <c r="G42" s="26" t="s">
        <v>11</v>
      </c>
      <c r="H42" s="24" t="s">
        <v>11</v>
      </c>
      <c r="I42" s="12" t="s">
        <v>745</v>
      </c>
      <c r="J42" s="26">
        <v>3725</v>
      </c>
      <c r="K42" s="30" t="s">
        <v>708</v>
      </c>
    </row>
    <row r="43" spans="1:11" s="1" customFormat="1" ht="20.100000000000001" customHeight="1">
      <c r="A43" s="22">
        <v>2</v>
      </c>
      <c r="B43" s="7" t="s">
        <v>1631</v>
      </c>
      <c r="C43" s="7" t="s">
        <v>1633</v>
      </c>
      <c r="D43" s="7">
        <f t="shared" si="1"/>
        <v>3075</v>
      </c>
      <c r="E43" s="12" t="s">
        <v>1634</v>
      </c>
      <c r="F43" s="12">
        <v>3750</v>
      </c>
      <c r="G43" s="26"/>
      <c r="H43" s="24">
        <v>4.7</v>
      </c>
      <c r="I43" s="12" t="s">
        <v>1136</v>
      </c>
      <c r="J43" s="26">
        <v>2400</v>
      </c>
      <c r="K43" s="30" t="s">
        <v>1635</v>
      </c>
    </row>
    <row r="44" spans="1:11" s="1" customFormat="1" ht="20.100000000000001" customHeight="1">
      <c r="A44" s="22">
        <v>3</v>
      </c>
      <c r="B44" s="7" t="s">
        <v>1632</v>
      </c>
      <c r="C44" s="7" t="s">
        <v>1636</v>
      </c>
      <c r="D44" s="7">
        <f t="shared" si="1"/>
        <v>4333</v>
      </c>
      <c r="E44" s="12" t="s">
        <v>1637</v>
      </c>
      <c r="F44" s="12">
        <v>5065</v>
      </c>
      <c r="G44" s="26"/>
      <c r="H44" s="24">
        <v>4.8</v>
      </c>
      <c r="I44" s="12" t="s">
        <v>601</v>
      </c>
      <c r="J44" s="26">
        <v>3600</v>
      </c>
      <c r="K44" s="30" t="s">
        <v>1635</v>
      </c>
    </row>
    <row r="45" spans="1:11" s="1" customFormat="1" ht="20.100000000000001" customHeight="1">
      <c r="A45" s="22">
        <v>4</v>
      </c>
      <c r="B45" s="7" t="s">
        <v>1575</v>
      </c>
      <c r="C45" s="7" t="s">
        <v>1578</v>
      </c>
      <c r="D45" s="7">
        <f>ROUND((F45+J45)/2,0)</f>
        <v>3697</v>
      </c>
      <c r="E45" s="12" t="s">
        <v>759</v>
      </c>
      <c r="F45" s="12">
        <v>4993</v>
      </c>
      <c r="G45" s="26" t="s">
        <v>11</v>
      </c>
      <c r="H45" s="24">
        <v>4.7</v>
      </c>
      <c r="I45" s="12" t="s">
        <v>1136</v>
      </c>
      <c r="J45" s="26">
        <v>2400</v>
      </c>
      <c r="K45" s="30" t="s">
        <v>275</v>
      </c>
    </row>
    <row r="46" spans="1:11" s="1" customFormat="1" ht="20.100000000000001" customHeight="1">
      <c r="A46" s="22">
        <v>5</v>
      </c>
      <c r="B46" s="7" t="s">
        <v>1576</v>
      </c>
      <c r="C46" s="7" t="s">
        <v>1579</v>
      </c>
      <c r="D46" s="7">
        <f>ROUND((F46+J46)/2,0)</f>
        <v>3750</v>
      </c>
      <c r="E46" s="12" t="s">
        <v>1051</v>
      </c>
      <c r="F46" s="12">
        <v>5099</v>
      </c>
      <c r="G46" s="26" t="s">
        <v>11</v>
      </c>
      <c r="H46" s="24">
        <v>4.5999999999999996</v>
      </c>
      <c r="I46" s="12" t="s">
        <v>1136</v>
      </c>
      <c r="J46" s="26">
        <v>2400</v>
      </c>
      <c r="K46" s="30" t="s">
        <v>275</v>
      </c>
    </row>
    <row r="47" spans="1:11" s="1" customFormat="1" ht="20.100000000000001" customHeight="1">
      <c r="A47" s="22">
        <v>6</v>
      </c>
      <c r="B47" s="7" t="s">
        <v>1577</v>
      </c>
      <c r="C47" s="7" t="s">
        <v>1580</v>
      </c>
      <c r="D47" s="7">
        <f>ROUND((F47+J47)/2,0)</f>
        <v>3750</v>
      </c>
      <c r="E47" s="12" t="s">
        <v>1051</v>
      </c>
      <c r="F47" s="12">
        <v>5099</v>
      </c>
      <c r="G47" s="26" t="s">
        <v>11</v>
      </c>
      <c r="H47" s="24">
        <v>4.5999999999999996</v>
      </c>
      <c r="I47" s="12" t="s">
        <v>1136</v>
      </c>
      <c r="J47" s="26">
        <v>2400</v>
      </c>
      <c r="K47" s="30" t="s">
        <v>275</v>
      </c>
    </row>
    <row r="48" spans="1:11" s="1" customFormat="1" ht="20.100000000000001" customHeight="1">
      <c r="A48" s="22">
        <v>7</v>
      </c>
      <c r="B48" s="7" t="s">
        <v>1203</v>
      </c>
      <c r="C48" s="7" t="s">
        <v>1204</v>
      </c>
      <c r="D48" s="7">
        <f t="shared" si="1"/>
        <v>4797</v>
      </c>
      <c r="E48" s="12" t="s">
        <v>759</v>
      </c>
      <c r="F48" s="12">
        <v>4993</v>
      </c>
      <c r="G48" s="26" t="s">
        <v>11</v>
      </c>
      <c r="H48" s="24">
        <v>4.2</v>
      </c>
      <c r="I48" s="12" t="s">
        <v>380</v>
      </c>
      <c r="J48" s="26">
        <v>4600</v>
      </c>
      <c r="K48" s="30" t="s">
        <v>275</v>
      </c>
    </row>
    <row r="49" spans="1:11" s="1" customFormat="1" ht="20.100000000000001" customHeight="1">
      <c r="A49" s="22">
        <v>8</v>
      </c>
      <c r="B49" s="7" t="s">
        <v>943</v>
      </c>
      <c r="C49" s="7" t="s">
        <v>896</v>
      </c>
      <c r="D49" s="7">
        <f t="shared" si="1"/>
        <v>4598</v>
      </c>
      <c r="E49" s="12" t="s">
        <v>808</v>
      </c>
      <c r="F49" s="12">
        <v>4595</v>
      </c>
      <c r="G49" s="26" t="s">
        <v>11</v>
      </c>
      <c r="H49" s="24">
        <v>4.4000000000000004</v>
      </c>
      <c r="I49" s="12" t="s">
        <v>380</v>
      </c>
      <c r="J49" s="26">
        <v>4600</v>
      </c>
      <c r="K49" s="30" t="s">
        <v>275</v>
      </c>
    </row>
    <row r="50" spans="1:11" s="1" customFormat="1" ht="20.100000000000001" customHeight="1">
      <c r="A50" s="22">
        <v>9</v>
      </c>
      <c r="B50" s="7" t="s">
        <v>377</v>
      </c>
      <c r="C50" s="7" t="s">
        <v>378</v>
      </c>
      <c r="D50" s="7">
        <f t="shared" si="1"/>
        <v>4252</v>
      </c>
      <c r="E50" s="12">
        <v>7023</v>
      </c>
      <c r="F50" s="12">
        <v>3903</v>
      </c>
      <c r="G50" s="26" t="s">
        <v>11</v>
      </c>
      <c r="H50" s="24" t="s">
        <v>11</v>
      </c>
      <c r="I50" s="12" t="s">
        <v>380</v>
      </c>
      <c r="J50" s="26">
        <v>4600</v>
      </c>
      <c r="K50" s="30" t="s">
        <v>379</v>
      </c>
    </row>
    <row r="51" spans="1:11" s="1" customFormat="1" ht="20.100000000000001" customHeight="1">
      <c r="A51" s="22">
        <v>10</v>
      </c>
      <c r="B51" s="7" t="s">
        <v>598</v>
      </c>
      <c r="C51" s="7" t="s">
        <v>599</v>
      </c>
      <c r="D51" s="7">
        <f t="shared" si="1"/>
        <v>4500</v>
      </c>
      <c r="E51" s="12" t="s">
        <v>600</v>
      </c>
      <c r="F51" s="12">
        <v>3600</v>
      </c>
      <c r="G51" s="26" t="s">
        <v>11</v>
      </c>
      <c r="H51" s="24" t="s">
        <v>11</v>
      </c>
      <c r="I51" s="12" t="s">
        <v>597</v>
      </c>
      <c r="J51" s="26">
        <v>5400</v>
      </c>
      <c r="K51" s="30" t="s">
        <v>594</v>
      </c>
    </row>
    <row r="52" spans="1:11" s="1" customFormat="1" ht="20.100000000000001" customHeight="1">
      <c r="A52" s="22">
        <v>11</v>
      </c>
      <c r="B52" s="7" t="s">
        <v>601</v>
      </c>
      <c r="C52" s="7" t="s">
        <v>602</v>
      </c>
      <c r="D52" s="7">
        <f t="shared" si="1"/>
        <v>4500</v>
      </c>
      <c r="E52" s="12" t="s">
        <v>603</v>
      </c>
      <c r="F52" s="12">
        <v>3600</v>
      </c>
      <c r="G52" s="26" t="s">
        <v>11</v>
      </c>
      <c r="H52" s="24" t="s">
        <v>11</v>
      </c>
      <c r="I52" s="12" t="s">
        <v>597</v>
      </c>
      <c r="J52" s="26">
        <v>5400</v>
      </c>
      <c r="K52" s="30" t="s">
        <v>594</v>
      </c>
    </row>
    <row r="53" spans="1:11" s="1" customFormat="1" ht="20.100000000000001" customHeight="1">
      <c r="A53" s="22">
        <v>12</v>
      </c>
      <c r="B53" s="7" t="s">
        <v>1054</v>
      </c>
      <c r="C53" s="7" t="s">
        <v>1055</v>
      </c>
      <c r="D53" s="7">
        <f t="shared" si="1"/>
        <v>3555</v>
      </c>
      <c r="E53" s="12" t="s">
        <v>1056</v>
      </c>
      <c r="F53" s="12">
        <v>3072</v>
      </c>
      <c r="G53" s="26" t="s">
        <v>11</v>
      </c>
      <c r="H53" s="24">
        <v>4.0999999999999996</v>
      </c>
      <c r="I53" s="12" t="s">
        <v>1057</v>
      </c>
      <c r="J53" s="26">
        <v>4037</v>
      </c>
      <c r="K53" s="30" t="s">
        <v>275</v>
      </c>
    </row>
    <row r="54" spans="1:11" s="1" customFormat="1" ht="20.100000000000001" customHeight="1">
      <c r="A54" s="22">
        <v>13</v>
      </c>
      <c r="B54" s="7" t="s">
        <v>1136</v>
      </c>
      <c r="C54" s="7" t="s">
        <v>445</v>
      </c>
      <c r="D54" s="7">
        <f>ROUND((G54+J54)/2,0)</f>
        <v>3900</v>
      </c>
      <c r="E54" s="12" t="s">
        <v>596</v>
      </c>
      <c r="F54" s="26" t="s">
        <v>11</v>
      </c>
      <c r="G54" s="12">
        <v>2400</v>
      </c>
      <c r="H54" s="24" t="s">
        <v>11</v>
      </c>
      <c r="I54" s="12" t="s">
        <v>597</v>
      </c>
      <c r="J54" s="26">
        <v>5400</v>
      </c>
      <c r="K54" s="30" t="s">
        <v>594</v>
      </c>
    </row>
    <row r="55" spans="1:11" ht="18" customHeight="1">
      <c r="A55" s="300" t="s">
        <v>492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2"/>
    </row>
    <row r="56" spans="1:11" ht="20.100000000000001" customHeight="1">
      <c r="A56" s="22">
        <v>14</v>
      </c>
      <c r="B56" s="7" t="s">
        <v>140</v>
      </c>
      <c r="C56" s="7" t="s">
        <v>141</v>
      </c>
      <c r="D56" s="43" t="s">
        <v>11</v>
      </c>
      <c r="E56" s="7" t="s">
        <v>142</v>
      </c>
      <c r="F56" s="12">
        <v>5032</v>
      </c>
      <c r="G56" s="26" t="s">
        <v>11</v>
      </c>
      <c r="H56" s="24" t="s">
        <v>11</v>
      </c>
      <c r="I56" s="12" t="s">
        <v>143</v>
      </c>
      <c r="J56" s="26" t="s">
        <v>11</v>
      </c>
      <c r="K56" s="30" t="s">
        <v>205</v>
      </c>
    </row>
    <row r="57" spans="1:11" ht="20.100000000000001" customHeight="1">
      <c r="A57" s="22">
        <v>15</v>
      </c>
      <c r="B57" s="7" t="s">
        <v>343</v>
      </c>
      <c r="C57" s="7" t="s">
        <v>344</v>
      </c>
      <c r="D57" s="43" t="s">
        <v>11</v>
      </c>
      <c r="E57" s="7" t="s">
        <v>345</v>
      </c>
      <c r="F57" s="12">
        <v>4096</v>
      </c>
      <c r="G57" s="26" t="s">
        <v>11</v>
      </c>
      <c r="H57" s="24" t="s">
        <v>11</v>
      </c>
      <c r="I57" s="26" t="s">
        <v>11</v>
      </c>
      <c r="J57" s="26" t="s">
        <v>11</v>
      </c>
      <c r="K57" s="30" t="s">
        <v>285</v>
      </c>
    </row>
    <row r="58" spans="1:11" ht="20.100000000000001" customHeight="1">
      <c r="A58" s="22">
        <v>16</v>
      </c>
      <c r="B58" s="7" t="s">
        <v>282</v>
      </c>
      <c r="C58" s="7" t="s">
        <v>283</v>
      </c>
      <c r="D58" s="43" t="s">
        <v>11</v>
      </c>
      <c r="E58" s="7" t="s">
        <v>284</v>
      </c>
      <c r="F58" s="12">
        <v>3920</v>
      </c>
      <c r="G58" s="26" t="s">
        <v>11</v>
      </c>
      <c r="H58" s="24">
        <v>4.5999999999999996</v>
      </c>
      <c r="I58" s="26" t="s">
        <v>11</v>
      </c>
      <c r="J58" s="26" t="s">
        <v>11</v>
      </c>
      <c r="K58" s="30" t="s">
        <v>285</v>
      </c>
    </row>
    <row r="59" spans="1:11" ht="20.100000000000001" customHeight="1">
      <c r="A59" s="22">
        <v>17</v>
      </c>
      <c r="B59" s="7" t="s">
        <v>521</v>
      </c>
      <c r="C59" s="7" t="s">
        <v>522</v>
      </c>
      <c r="D59" s="43" t="s">
        <v>11</v>
      </c>
      <c r="E59" s="12">
        <v>1368</v>
      </c>
      <c r="F59" s="12">
        <v>3702</v>
      </c>
      <c r="G59" s="26" t="s">
        <v>11</v>
      </c>
      <c r="H59" s="24" t="s">
        <v>11</v>
      </c>
      <c r="I59" s="12" t="s">
        <v>507</v>
      </c>
      <c r="J59" s="26" t="s">
        <v>11</v>
      </c>
      <c r="K59" s="30" t="s">
        <v>523</v>
      </c>
    </row>
    <row r="60" spans="1:11" ht="20.100000000000001" customHeight="1">
      <c r="A60" s="22">
        <v>18</v>
      </c>
      <c r="B60" s="7" t="s">
        <v>504</v>
      </c>
      <c r="C60" s="7" t="s">
        <v>505</v>
      </c>
      <c r="D60" s="43" t="s">
        <v>11</v>
      </c>
      <c r="E60" s="7" t="s">
        <v>506</v>
      </c>
      <c r="F60" s="12">
        <v>3686</v>
      </c>
      <c r="G60" s="26" t="s">
        <v>11</v>
      </c>
      <c r="H60" s="24" t="s">
        <v>11</v>
      </c>
      <c r="I60" s="12" t="s">
        <v>507</v>
      </c>
      <c r="J60" s="26" t="s">
        <v>11</v>
      </c>
      <c r="K60" s="30" t="s">
        <v>285</v>
      </c>
    </row>
    <row r="61" spans="1:11" ht="20.100000000000001" customHeight="1">
      <c r="A61" s="22">
        <v>19</v>
      </c>
      <c r="B61" s="7" t="s">
        <v>144</v>
      </c>
      <c r="C61" s="7" t="s">
        <v>145</v>
      </c>
      <c r="D61" s="43" t="s">
        <v>11</v>
      </c>
      <c r="E61" s="7" t="s">
        <v>146</v>
      </c>
      <c r="F61" s="12">
        <v>3623</v>
      </c>
      <c r="G61" s="26" t="s">
        <v>11</v>
      </c>
      <c r="H61" s="24" t="s">
        <v>11</v>
      </c>
      <c r="I61" s="12" t="s">
        <v>44</v>
      </c>
      <c r="J61" s="26" t="s">
        <v>11</v>
      </c>
      <c r="K61" s="30" t="s">
        <v>275</v>
      </c>
    </row>
    <row r="62" spans="1:11" ht="20.100000000000001" customHeight="1">
      <c r="A62" s="22">
        <v>20</v>
      </c>
      <c r="B62" s="7" t="s">
        <v>524</v>
      </c>
      <c r="C62" s="7" t="s">
        <v>525</v>
      </c>
      <c r="D62" s="43" t="s">
        <v>11</v>
      </c>
      <c r="E62" s="7" t="s">
        <v>526</v>
      </c>
      <c r="F62" s="12">
        <v>3530</v>
      </c>
      <c r="G62" s="26" t="s">
        <v>11</v>
      </c>
      <c r="H62" s="24" t="s">
        <v>11</v>
      </c>
      <c r="I62" s="26" t="s">
        <v>11</v>
      </c>
      <c r="J62" s="26" t="s">
        <v>11</v>
      </c>
      <c r="K62" s="30" t="s">
        <v>285</v>
      </c>
    </row>
    <row r="63" spans="1:11" ht="20.100000000000001" customHeight="1">
      <c r="A63" s="22">
        <v>21</v>
      </c>
      <c r="B63" s="7" t="s">
        <v>306</v>
      </c>
      <c r="C63" s="7" t="s">
        <v>307</v>
      </c>
      <c r="D63" s="43" t="s">
        <v>11</v>
      </c>
      <c r="E63" s="7" t="s">
        <v>349</v>
      </c>
      <c r="F63" s="12">
        <v>3489</v>
      </c>
      <c r="G63" s="26" t="s">
        <v>11</v>
      </c>
      <c r="H63" s="18" t="s">
        <v>11</v>
      </c>
      <c r="I63" s="12" t="s">
        <v>308</v>
      </c>
      <c r="J63" s="26" t="s">
        <v>11</v>
      </c>
      <c r="K63" s="30" t="s">
        <v>285</v>
      </c>
    </row>
    <row r="64" spans="1:11" ht="20.100000000000001" customHeight="1">
      <c r="A64" s="22">
        <v>22</v>
      </c>
      <c r="B64" s="7" t="s">
        <v>346</v>
      </c>
      <c r="C64" s="7" t="s">
        <v>347</v>
      </c>
      <c r="D64" s="43" t="s">
        <v>11</v>
      </c>
      <c r="E64" s="7" t="s">
        <v>348</v>
      </c>
      <c r="F64" s="12">
        <v>3342</v>
      </c>
      <c r="G64" s="26" t="s">
        <v>11</v>
      </c>
      <c r="H64" s="24" t="s">
        <v>11</v>
      </c>
      <c r="I64" s="12" t="s">
        <v>350</v>
      </c>
      <c r="J64" s="26" t="s">
        <v>11</v>
      </c>
      <c r="K64" s="30" t="s">
        <v>285</v>
      </c>
    </row>
    <row r="65" spans="1:11" s="1" customFormat="1" ht="15.75">
      <c r="A65" s="303" t="s">
        <v>147</v>
      </c>
      <c r="B65" s="304"/>
      <c r="C65" s="304"/>
      <c r="D65" s="304"/>
      <c r="E65" s="304"/>
      <c r="F65" s="304"/>
      <c r="G65" s="304"/>
      <c r="H65" s="304"/>
      <c r="I65" s="304"/>
      <c r="J65" s="304"/>
      <c r="K65" s="305"/>
    </row>
    <row r="66" spans="1:11" ht="18" customHeight="1">
      <c r="A66" s="300" t="s">
        <v>492</v>
      </c>
      <c r="B66" s="301"/>
      <c r="C66" s="301"/>
      <c r="D66" s="301"/>
      <c r="E66" s="301"/>
      <c r="F66" s="301"/>
      <c r="G66" s="301"/>
      <c r="H66" s="301"/>
      <c r="I66" s="301"/>
      <c r="J66" s="301"/>
      <c r="K66" s="302"/>
    </row>
    <row r="67" spans="1:11" ht="18" customHeight="1">
      <c r="A67" s="22">
        <v>1</v>
      </c>
      <c r="B67" s="7" t="s">
        <v>1205</v>
      </c>
      <c r="C67" s="7" t="s">
        <v>950</v>
      </c>
      <c r="D67" s="43" t="s">
        <v>11</v>
      </c>
      <c r="E67" s="7" t="s">
        <v>458</v>
      </c>
      <c r="F67" s="12">
        <v>3246</v>
      </c>
      <c r="G67" s="26" t="s">
        <v>11</v>
      </c>
      <c r="H67" s="18">
        <v>4.5</v>
      </c>
      <c r="I67" s="18" t="s">
        <v>456</v>
      </c>
      <c r="J67" s="26">
        <v>3246</v>
      </c>
      <c r="K67" s="30" t="s">
        <v>275</v>
      </c>
    </row>
    <row r="68" spans="1:11" ht="18" customHeight="1">
      <c r="A68" s="22">
        <v>2</v>
      </c>
      <c r="B68" s="7" t="s">
        <v>658</v>
      </c>
      <c r="C68" s="7" t="s">
        <v>1529</v>
      </c>
      <c r="D68" s="43" t="s">
        <v>11</v>
      </c>
      <c r="E68" s="7" t="s">
        <v>1530</v>
      </c>
      <c r="F68" s="12">
        <v>2900</v>
      </c>
      <c r="G68" s="26" t="s">
        <v>11</v>
      </c>
      <c r="H68" s="24" t="s">
        <v>11</v>
      </c>
      <c r="I68" s="18" t="s">
        <v>456</v>
      </c>
      <c r="J68" s="26">
        <v>3246</v>
      </c>
      <c r="K68" s="30" t="s">
        <v>275</v>
      </c>
    </row>
    <row r="69" spans="1:11" ht="18" customHeight="1">
      <c r="A69" s="22">
        <v>3</v>
      </c>
      <c r="B69" s="7" t="s">
        <v>453</v>
      </c>
      <c r="C69" s="7" t="s">
        <v>161</v>
      </c>
      <c r="D69" s="43" t="s">
        <v>11</v>
      </c>
      <c r="E69" s="7" t="s">
        <v>454</v>
      </c>
      <c r="F69" s="12">
        <v>3200</v>
      </c>
      <c r="G69" s="26" t="s">
        <v>11</v>
      </c>
      <c r="H69" s="18" t="s">
        <v>11</v>
      </c>
      <c r="I69" s="18" t="s">
        <v>11</v>
      </c>
      <c r="J69" s="24" t="s">
        <v>11</v>
      </c>
      <c r="K69" s="30" t="s">
        <v>455</v>
      </c>
    </row>
    <row r="70" spans="1:11" ht="18" customHeight="1">
      <c r="A70" s="22">
        <v>4</v>
      </c>
      <c r="B70" s="7" t="s">
        <v>456</v>
      </c>
      <c r="C70" s="7" t="s">
        <v>457</v>
      </c>
      <c r="D70" s="43" t="s">
        <v>11</v>
      </c>
      <c r="E70" s="7" t="s">
        <v>458</v>
      </c>
      <c r="F70" s="12">
        <v>2526</v>
      </c>
      <c r="G70" s="26" t="s">
        <v>11</v>
      </c>
      <c r="H70" s="24">
        <v>3.86</v>
      </c>
      <c r="I70" s="12" t="s">
        <v>11</v>
      </c>
      <c r="J70" s="26" t="s">
        <v>11</v>
      </c>
      <c r="K70" s="30" t="s">
        <v>455</v>
      </c>
    </row>
    <row r="71" spans="1:11" s="1" customFormat="1" ht="15.75">
      <c r="A71" s="290" t="s">
        <v>148</v>
      </c>
      <c r="B71" s="291"/>
      <c r="C71" s="291"/>
      <c r="D71" s="291"/>
      <c r="E71" s="291"/>
      <c r="F71" s="291"/>
      <c r="G71" s="291"/>
      <c r="H71" s="291"/>
      <c r="I71" s="291"/>
      <c r="J71" s="291"/>
      <c r="K71" s="292"/>
    </row>
    <row r="72" spans="1:11" s="1" customFormat="1" ht="15.75">
      <c r="A72" s="300" t="s">
        <v>496</v>
      </c>
      <c r="B72" s="301"/>
      <c r="C72" s="301"/>
      <c r="D72" s="301"/>
      <c r="E72" s="301"/>
      <c r="F72" s="301"/>
      <c r="G72" s="301"/>
      <c r="H72" s="301"/>
      <c r="I72" s="301"/>
      <c r="J72" s="301"/>
      <c r="K72" s="302"/>
    </row>
    <row r="73" spans="1:11" s="1" customFormat="1" ht="20.100000000000001" customHeight="1">
      <c r="A73" s="22">
        <v>1</v>
      </c>
      <c r="B73" s="7" t="s">
        <v>501</v>
      </c>
      <c r="C73" s="7" t="s">
        <v>502</v>
      </c>
      <c r="D73" s="43">
        <v>915</v>
      </c>
      <c r="E73" s="7" t="s">
        <v>503</v>
      </c>
      <c r="F73" s="12">
        <v>819</v>
      </c>
      <c r="G73" s="26" t="s">
        <v>11</v>
      </c>
      <c r="H73" s="18" t="s">
        <v>11</v>
      </c>
      <c r="I73" s="12" t="s">
        <v>149</v>
      </c>
      <c r="J73" s="12">
        <v>915</v>
      </c>
      <c r="K73" s="30" t="s">
        <v>203</v>
      </c>
    </row>
    <row r="74" spans="1:11" s="1" customFormat="1" ht="15.75">
      <c r="A74" s="300" t="s">
        <v>492</v>
      </c>
      <c r="B74" s="301"/>
      <c r="C74" s="301"/>
      <c r="D74" s="301"/>
      <c r="E74" s="301"/>
      <c r="F74" s="301"/>
      <c r="G74" s="301"/>
      <c r="H74" s="301"/>
      <c r="I74" s="301"/>
      <c r="J74" s="301"/>
      <c r="K74" s="302"/>
    </row>
    <row r="75" spans="1:11" s="1" customFormat="1" ht="20.100000000000001" customHeight="1">
      <c r="A75" s="22">
        <v>2</v>
      </c>
      <c r="B75" s="7" t="s">
        <v>656</v>
      </c>
      <c r="C75" s="7" t="s">
        <v>657</v>
      </c>
      <c r="D75" s="43" t="s">
        <v>11</v>
      </c>
      <c r="E75" s="7" t="s">
        <v>658</v>
      </c>
      <c r="F75" s="12">
        <v>1229</v>
      </c>
      <c r="G75" s="26" t="s">
        <v>11</v>
      </c>
      <c r="H75" s="18" t="s">
        <v>11</v>
      </c>
      <c r="I75" s="12" t="s">
        <v>11</v>
      </c>
      <c r="J75" s="12" t="s">
        <v>11</v>
      </c>
      <c r="K75" s="30" t="s">
        <v>203</v>
      </c>
    </row>
    <row r="76" spans="1:11" s="1" customFormat="1" ht="20.100000000000001" customHeight="1">
      <c r="A76" s="22">
        <v>3</v>
      </c>
      <c r="B76" s="7" t="s">
        <v>518</v>
      </c>
      <c r="C76" s="7" t="s">
        <v>519</v>
      </c>
      <c r="D76" s="43" t="s">
        <v>11</v>
      </c>
      <c r="E76" s="7" t="s">
        <v>520</v>
      </c>
      <c r="F76" s="12">
        <v>1024</v>
      </c>
      <c r="G76" s="26" t="s">
        <v>11</v>
      </c>
      <c r="H76" s="18" t="s">
        <v>11</v>
      </c>
      <c r="I76" s="12" t="s">
        <v>11</v>
      </c>
      <c r="J76" s="12" t="s">
        <v>11</v>
      </c>
      <c r="K76" s="30" t="s">
        <v>203</v>
      </c>
    </row>
    <row r="77" spans="1:11" s="1" customFormat="1" ht="20.100000000000001" customHeight="1">
      <c r="A77" s="22">
        <v>4</v>
      </c>
      <c r="B77" s="7" t="s">
        <v>629</v>
      </c>
      <c r="C77" s="7" t="s">
        <v>630</v>
      </c>
      <c r="D77" s="43" t="s">
        <v>11</v>
      </c>
      <c r="E77" s="7" t="s">
        <v>631</v>
      </c>
      <c r="F77" s="12">
        <v>1024</v>
      </c>
      <c r="G77" s="26" t="s">
        <v>11</v>
      </c>
      <c r="H77" s="18" t="s">
        <v>11</v>
      </c>
      <c r="I77" s="12" t="s">
        <v>11</v>
      </c>
      <c r="J77" s="12" t="s">
        <v>11</v>
      </c>
      <c r="K77" s="30" t="s">
        <v>203</v>
      </c>
    </row>
    <row r="78" spans="1:11" s="1" customFormat="1" ht="20.100000000000001" customHeight="1">
      <c r="A78" s="22">
        <v>5</v>
      </c>
      <c r="B78" s="7" t="s">
        <v>852</v>
      </c>
      <c r="C78" s="7" t="s">
        <v>853</v>
      </c>
      <c r="D78" s="43" t="s">
        <v>11</v>
      </c>
      <c r="E78" s="7" t="s">
        <v>854</v>
      </c>
      <c r="F78" s="12">
        <v>1228</v>
      </c>
      <c r="G78" s="26" t="s">
        <v>11</v>
      </c>
      <c r="H78" s="18" t="s">
        <v>11</v>
      </c>
      <c r="I78" s="12" t="s">
        <v>11</v>
      </c>
      <c r="J78" s="12" t="s">
        <v>11</v>
      </c>
      <c r="K78" s="30" t="s">
        <v>767</v>
      </c>
    </row>
    <row r="79" spans="1:11" s="1" customFormat="1" ht="20.100000000000001" customHeight="1" thickBot="1">
      <c r="A79" s="35">
        <v>6</v>
      </c>
      <c r="B79" s="29" t="s">
        <v>809</v>
      </c>
      <c r="C79" s="29" t="s">
        <v>810</v>
      </c>
      <c r="D79" s="51" t="s">
        <v>11</v>
      </c>
      <c r="E79" s="29" t="s">
        <v>811</v>
      </c>
      <c r="F79" s="28">
        <v>819</v>
      </c>
      <c r="G79" s="52" t="s">
        <v>11</v>
      </c>
      <c r="H79" s="51" t="s">
        <v>11</v>
      </c>
      <c r="I79" s="51" t="s">
        <v>11</v>
      </c>
      <c r="J79" s="51" t="s">
        <v>11</v>
      </c>
      <c r="K79" s="41" t="s">
        <v>767</v>
      </c>
    </row>
    <row r="80" spans="1:11" s="1" customFormat="1" ht="20.100000000000001" customHeight="1">
      <c r="A80" s="290" t="s">
        <v>1058</v>
      </c>
      <c r="B80" s="291"/>
      <c r="C80" s="291"/>
      <c r="D80" s="291"/>
      <c r="E80" s="291"/>
      <c r="F80" s="291"/>
      <c r="G80" s="288"/>
      <c r="H80" s="291"/>
      <c r="I80" s="291"/>
      <c r="J80" s="291"/>
      <c r="K80" s="292"/>
    </row>
    <row r="81" spans="1:11" s="1" customFormat="1" ht="20.100000000000001" customHeight="1" thickBot="1">
      <c r="A81" s="303" t="s">
        <v>492</v>
      </c>
      <c r="B81" s="304"/>
      <c r="C81" s="304"/>
      <c r="D81" s="304"/>
      <c r="E81" s="304"/>
      <c r="F81" s="304"/>
      <c r="G81" s="304"/>
      <c r="H81" s="304"/>
      <c r="I81" s="304"/>
      <c r="J81" s="304"/>
      <c r="K81" s="305"/>
    </row>
    <row r="82" spans="1:11" s="188" customFormat="1" ht="27.75" customHeight="1" thickBot="1">
      <c r="A82" s="155">
        <v>1</v>
      </c>
      <c r="B82" s="156" t="s">
        <v>1059</v>
      </c>
      <c r="C82" s="156" t="s">
        <v>1060</v>
      </c>
      <c r="D82" s="157"/>
      <c r="E82" s="158">
        <v>16000023793</v>
      </c>
      <c r="F82" s="158">
        <v>2993</v>
      </c>
      <c r="G82" s="183" t="s">
        <v>11</v>
      </c>
      <c r="H82" s="159" t="s">
        <v>11</v>
      </c>
      <c r="I82" s="158" t="s">
        <v>11</v>
      </c>
      <c r="J82" s="158" t="s">
        <v>11</v>
      </c>
      <c r="K82" s="160" t="s">
        <v>1329</v>
      </c>
    </row>
    <row r="83" spans="1:11" ht="12.75" customHeight="1">
      <c r="A83" s="44"/>
      <c r="B83" s="44"/>
      <c r="C83" s="44"/>
      <c r="D83" s="44"/>
      <c r="E83" s="44"/>
      <c r="F83" s="49"/>
      <c r="G83" s="49"/>
      <c r="H83" s="50"/>
      <c r="I83" s="49"/>
      <c r="J83" s="16"/>
      <c r="K83" s="144"/>
    </row>
  </sheetData>
  <mergeCells count="31">
    <mergeCell ref="A81:K81"/>
    <mergeCell ref="A66:K66"/>
    <mergeCell ref="A72:K72"/>
    <mergeCell ref="A74:K74"/>
    <mergeCell ref="A37:K37"/>
    <mergeCell ref="A1:K1"/>
    <mergeCell ref="A2:K2"/>
    <mergeCell ref="A3:K3"/>
    <mergeCell ref="A4:K4"/>
    <mergeCell ref="A5:K5"/>
    <mergeCell ref="A9:K9"/>
    <mergeCell ref="K6:K8"/>
    <mergeCell ref="C6:C8"/>
    <mergeCell ref="A80:K80"/>
    <mergeCell ref="A55:K55"/>
    <mergeCell ref="A65:K65"/>
    <mergeCell ref="A71:K71"/>
    <mergeCell ref="E6:E8"/>
    <mergeCell ref="A41:K41"/>
    <mergeCell ref="A16:K16"/>
    <mergeCell ref="A10:K10"/>
    <mergeCell ref="F6:F8"/>
    <mergeCell ref="A17:K17"/>
    <mergeCell ref="A40:K40"/>
    <mergeCell ref="J6:J8"/>
    <mergeCell ref="D6:D8"/>
    <mergeCell ref="I6:I8"/>
    <mergeCell ref="A6:A8"/>
    <mergeCell ref="B6:B8"/>
    <mergeCell ref="G6:G8"/>
    <mergeCell ref="H6:H8"/>
  </mergeCells>
  <phoneticPr fontId="10" type="noConversion"/>
  <pageMargins left="0.93" right="0.25" top="0.32" bottom="0.31" header="0.19" footer="0.2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E15" sqref="E15"/>
    </sheetView>
  </sheetViews>
  <sheetFormatPr defaultRowHeight="12.75"/>
  <cols>
    <col min="1" max="1" width="5.140625" style="1" customWidth="1"/>
    <col min="2" max="2" width="13.5703125" style="1" customWidth="1"/>
    <col min="3" max="3" width="9.42578125" style="1" customWidth="1"/>
    <col min="4" max="4" width="10" style="1" customWidth="1"/>
    <col min="5" max="5" width="15.85546875" style="19" customWidth="1"/>
    <col min="6" max="7" width="12.140625" style="1" customWidth="1"/>
    <col min="8" max="8" width="7.7109375" style="8" customWidth="1"/>
    <col min="9" max="9" width="13.140625" style="19" hidden="1" customWidth="1"/>
    <col min="10" max="10" width="10.7109375" style="19" customWidth="1"/>
    <col min="11" max="11" width="12.140625" style="19" customWidth="1"/>
    <col min="12" max="12" width="21.42578125" style="1" customWidth="1"/>
    <col min="13" max="16384" width="9.140625" style="1"/>
  </cols>
  <sheetData>
    <row r="1" spans="1:15" ht="18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5" ht="15">
      <c r="A2" s="260" t="s">
        <v>1073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1:15" ht="15.75">
      <c r="A3" s="261" t="s">
        <v>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1:15" ht="14.25">
      <c r="A4" s="262" t="s">
        <v>1068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</row>
    <row r="5" spans="1:15" ht="18.75" thickBot="1">
      <c r="A5" s="258" t="s">
        <v>119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6"/>
      <c r="N5" s="6"/>
      <c r="O5" s="6"/>
    </row>
    <row r="6" spans="1:15" s="4" customFormat="1" ht="28.5" customHeight="1">
      <c r="A6" s="281" t="s">
        <v>105</v>
      </c>
      <c r="B6" s="266" t="s">
        <v>52</v>
      </c>
      <c r="C6" s="266" t="s">
        <v>5</v>
      </c>
      <c r="D6" s="266" t="s">
        <v>493</v>
      </c>
      <c r="E6" s="269" t="s">
        <v>120</v>
      </c>
      <c r="F6" s="266" t="s">
        <v>106</v>
      </c>
      <c r="G6" s="266" t="s">
        <v>1137</v>
      </c>
      <c r="H6" s="272" t="s">
        <v>8</v>
      </c>
      <c r="I6" s="269" t="s">
        <v>107</v>
      </c>
      <c r="J6" s="269" t="s">
        <v>54</v>
      </c>
      <c r="K6" s="269" t="s">
        <v>55</v>
      </c>
      <c r="L6" s="293" t="s">
        <v>202</v>
      </c>
    </row>
    <row r="7" spans="1:15" s="4" customFormat="1" ht="27" customHeight="1">
      <c r="A7" s="282"/>
      <c r="B7" s="267"/>
      <c r="C7" s="267"/>
      <c r="D7" s="267"/>
      <c r="E7" s="270"/>
      <c r="F7" s="267"/>
      <c r="G7" s="267"/>
      <c r="H7" s="273"/>
      <c r="I7" s="270"/>
      <c r="J7" s="270"/>
      <c r="K7" s="270"/>
      <c r="L7" s="294"/>
    </row>
    <row r="8" spans="1:15" s="4" customFormat="1" ht="9.75" customHeight="1" thickBot="1">
      <c r="A8" s="283"/>
      <c r="B8" s="268"/>
      <c r="C8" s="268"/>
      <c r="D8" s="268"/>
      <c r="E8" s="271"/>
      <c r="F8" s="268"/>
      <c r="G8" s="268"/>
      <c r="H8" s="274"/>
      <c r="I8" s="271"/>
      <c r="J8" s="271"/>
      <c r="K8" s="271"/>
      <c r="L8" s="295"/>
    </row>
    <row r="9" spans="1:15" s="4" customFormat="1" ht="21" customHeight="1">
      <c r="A9" s="275" t="s">
        <v>496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7"/>
    </row>
    <row r="10" spans="1:15" ht="25.5">
      <c r="A10" s="22">
        <v>1</v>
      </c>
      <c r="B10" s="7" t="s">
        <v>905</v>
      </c>
      <c r="C10" s="7" t="s">
        <v>906</v>
      </c>
      <c r="D10" s="7">
        <f>ROUND((F10+K10)/2,0)</f>
        <v>6680</v>
      </c>
      <c r="E10" s="12">
        <v>3338</v>
      </c>
      <c r="F10" s="12">
        <v>3838</v>
      </c>
      <c r="G10" s="26" t="s">
        <v>11</v>
      </c>
      <c r="H10" s="24"/>
      <c r="I10" s="12"/>
      <c r="J10" s="12">
        <v>325</v>
      </c>
      <c r="K10" s="26">
        <v>9522</v>
      </c>
      <c r="L10" s="40" t="s">
        <v>897</v>
      </c>
    </row>
    <row r="11" spans="1:15" ht="20.25" customHeight="1">
      <c r="A11" s="22">
        <v>2</v>
      </c>
      <c r="B11" s="7" t="s">
        <v>354</v>
      </c>
      <c r="C11" s="7" t="s">
        <v>355</v>
      </c>
      <c r="D11" s="7">
        <f>ROUND((F11+K11)/2,0)</f>
        <v>6644</v>
      </c>
      <c r="E11" s="12">
        <v>74942706</v>
      </c>
      <c r="F11" s="12">
        <v>6090</v>
      </c>
      <c r="G11" s="26" t="s">
        <v>11</v>
      </c>
      <c r="H11" s="18" t="s">
        <v>11</v>
      </c>
      <c r="I11" s="12" t="s">
        <v>11</v>
      </c>
      <c r="J11" s="12" t="s">
        <v>125</v>
      </c>
      <c r="K11" s="26">
        <v>7198</v>
      </c>
      <c r="L11" s="40" t="s">
        <v>276</v>
      </c>
    </row>
    <row r="12" spans="1:15" ht="31.5" customHeight="1">
      <c r="A12" s="22">
        <v>3</v>
      </c>
      <c r="B12" s="7" t="s">
        <v>907</v>
      </c>
      <c r="C12" s="7" t="s">
        <v>908</v>
      </c>
      <c r="D12" s="7">
        <f>ROUND((F12+K12)/2,0)</f>
        <v>6339</v>
      </c>
      <c r="E12" s="12">
        <v>3966</v>
      </c>
      <c r="F12" s="12">
        <v>3941</v>
      </c>
      <c r="G12" s="26" t="s">
        <v>11</v>
      </c>
      <c r="H12" s="24"/>
      <c r="I12" s="12"/>
      <c r="J12" s="12">
        <v>335</v>
      </c>
      <c r="K12" s="26">
        <v>8736</v>
      </c>
      <c r="L12" s="40" t="s">
        <v>897</v>
      </c>
    </row>
    <row r="13" spans="1:15" ht="31.5" customHeight="1">
      <c r="A13" s="22">
        <v>4</v>
      </c>
      <c r="B13" s="7" t="s">
        <v>903</v>
      </c>
      <c r="C13" s="7" t="s">
        <v>904</v>
      </c>
      <c r="D13" s="7">
        <f>ROUND((F13+K13)/2,0)</f>
        <v>6270</v>
      </c>
      <c r="E13" s="12">
        <v>4385</v>
      </c>
      <c r="F13" s="12">
        <v>3803</v>
      </c>
      <c r="G13" s="26" t="s">
        <v>11</v>
      </c>
      <c r="H13" s="24"/>
      <c r="I13" s="12"/>
      <c r="J13" s="12">
        <v>335</v>
      </c>
      <c r="K13" s="26">
        <v>8736</v>
      </c>
      <c r="L13" s="40" t="s">
        <v>897</v>
      </c>
    </row>
    <row r="14" spans="1:15" ht="25.5">
      <c r="A14" s="22">
        <v>5</v>
      </c>
      <c r="B14" s="7" t="s">
        <v>1138</v>
      </c>
      <c r="C14" s="7" t="s">
        <v>898</v>
      </c>
      <c r="D14" s="7">
        <f>ROUND((G14+K14)/2,0)</f>
        <v>6112</v>
      </c>
      <c r="E14" s="12">
        <v>4615</v>
      </c>
      <c r="F14" s="26" t="s">
        <v>11</v>
      </c>
      <c r="G14" s="12">
        <v>3488</v>
      </c>
      <c r="H14" s="24"/>
      <c r="I14" s="12"/>
      <c r="J14" s="12">
        <v>335</v>
      </c>
      <c r="K14" s="26">
        <v>8736</v>
      </c>
      <c r="L14" s="40" t="s">
        <v>897</v>
      </c>
    </row>
    <row r="15" spans="1:15" ht="27.75" customHeight="1">
      <c r="A15" s="22">
        <v>6</v>
      </c>
      <c r="B15" s="7" t="s">
        <v>1139</v>
      </c>
      <c r="C15" s="7" t="s">
        <v>899</v>
      </c>
      <c r="D15" s="7">
        <f>ROUND((G15+K15)/2,0)</f>
        <v>6003</v>
      </c>
      <c r="E15" s="12">
        <v>4563</v>
      </c>
      <c r="F15" s="12" t="s">
        <v>11</v>
      </c>
      <c r="G15" s="12">
        <v>3270</v>
      </c>
      <c r="H15" s="24"/>
      <c r="I15" s="12"/>
      <c r="J15" s="12">
        <v>335</v>
      </c>
      <c r="K15" s="26">
        <v>8736</v>
      </c>
      <c r="L15" s="40" t="s">
        <v>897</v>
      </c>
    </row>
    <row r="16" spans="1:15" ht="27.75" customHeight="1">
      <c r="A16" s="22">
        <v>7</v>
      </c>
      <c r="B16" s="7" t="s">
        <v>1597</v>
      </c>
      <c r="C16" s="7" t="s">
        <v>1600</v>
      </c>
      <c r="D16" s="7">
        <f t="shared" ref="D16:D21" si="0">ROUND((F16+K16)/2,0)</f>
        <v>5656</v>
      </c>
      <c r="E16" s="163" t="s">
        <v>1062</v>
      </c>
      <c r="F16" s="26">
        <v>4418</v>
      </c>
      <c r="G16" s="26" t="s">
        <v>11</v>
      </c>
      <c r="H16" s="24">
        <v>5.3</v>
      </c>
      <c r="I16" s="12"/>
      <c r="J16" s="12" t="s">
        <v>63</v>
      </c>
      <c r="K16" s="26">
        <v>6893</v>
      </c>
      <c r="L16" s="30" t="s">
        <v>275</v>
      </c>
    </row>
    <row r="17" spans="1:12" ht="27.75" customHeight="1">
      <c r="A17" s="22">
        <v>8</v>
      </c>
      <c r="B17" s="7" t="s">
        <v>1598</v>
      </c>
      <c r="C17" s="7" t="s">
        <v>1601</v>
      </c>
      <c r="D17" s="7">
        <f t="shared" si="0"/>
        <v>5756</v>
      </c>
      <c r="E17" s="163" t="s">
        <v>1603</v>
      </c>
      <c r="F17" s="26">
        <v>4619</v>
      </c>
      <c r="G17" s="26" t="s">
        <v>11</v>
      </c>
      <c r="H17" s="24">
        <v>5.3</v>
      </c>
      <c r="I17" s="12"/>
      <c r="J17" s="12" t="s">
        <v>63</v>
      </c>
      <c r="K17" s="26">
        <v>6893</v>
      </c>
      <c r="L17" s="30" t="s">
        <v>275</v>
      </c>
    </row>
    <row r="18" spans="1:12" ht="27.75" customHeight="1">
      <c r="A18" s="22">
        <v>9</v>
      </c>
      <c r="B18" s="7" t="s">
        <v>1599</v>
      </c>
      <c r="C18" s="7" t="s">
        <v>1602</v>
      </c>
      <c r="D18" s="7">
        <f t="shared" si="0"/>
        <v>5756</v>
      </c>
      <c r="E18" s="163" t="s">
        <v>1603</v>
      </c>
      <c r="F18" s="26">
        <v>4619</v>
      </c>
      <c r="G18" s="26" t="s">
        <v>11</v>
      </c>
      <c r="H18" s="24">
        <v>5.3</v>
      </c>
      <c r="I18" s="12"/>
      <c r="J18" s="12" t="s">
        <v>63</v>
      </c>
      <c r="K18" s="26">
        <v>6893</v>
      </c>
      <c r="L18" s="30" t="s">
        <v>275</v>
      </c>
    </row>
    <row r="19" spans="1:12" ht="27.75" customHeight="1">
      <c r="A19" s="22">
        <v>10</v>
      </c>
      <c r="B19" s="7" t="s">
        <v>1673</v>
      </c>
      <c r="C19" s="7" t="s">
        <v>1675</v>
      </c>
      <c r="D19" s="7">
        <f t="shared" si="0"/>
        <v>5740</v>
      </c>
      <c r="E19" s="163" t="s">
        <v>1676</v>
      </c>
      <c r="F19" s="12">
        <v>3521</v>
      </c>
      <c r="G19" s="26" t="s">
        <v>11</v>
      </c>
      <c r="H19" s="24">
        <v>4.5</v>
      </c>
      <c r="I19" s="12"/>
      <c r="J19" s="12" t="s">
        <v>1677</v>
      </c>
      <c r="K19" s="26" t="s">
        <v>1680</v>
      </c>
      <c r="L19" s="30" t="s">
        <v>1678</v>
      </c>
    </row>
    <row r="20" spans="1:12" ht="27.75" customHeight="1">
      <c r="A20" s="22">
        <v>11</v>
      </c>
      <c r="B20" s="7" t="s">
        <v>1674</v>
      </c>
      <c r="C20" s="7" t="s">
        <v>1679</v>
      </c>
      <c r="D20" s="7">
        <f t="shared" si="0"/>
        <v>5756</v>
      </c>
      <c r="E20" s="163" t="s">
        <v>1603</v>
      </c>
      <c r="F20" s="26">
        <v>4619</v>
      </c>
      <c r="G20" s="26" t="s">
        <v>11</v>
      </c>
      <c r="H20" s="24">
        <v>5.2</v>
      </c>
      <c r="I20" s="12"/>
      <c r="J20" s="12" t="s">
        <v>63</v>
      </c>
      <c r="K20" s="26">
        <v>6893</v>
      </c>
      <c r="L20" s="30" t="s">
        <v>1678</v>
      </c>
    </row>
    <row r="21" spans="1:12" ht="27.75" customHeight="1">
      <c r="A21" s="22">
        <v>12</v>
      </c>
      <c r="B21" s="7" t="s">
        <v>1344</v>
      </c>
      <c r="C21" s="7" t="s">
        <v>1345</v>
      </c>
      <c r="D21" s="7">
        <f t="shared" si="0"/>
        <v>5899</v>
      </c>
      <c r="E21" s="12" t="s">
        <v>1346</v>
      </c>
      <c r="F21" s="12">
        <v>4288</v>
      </c>
      <c r="G21" s="26" t="s">
        <v>11</v>
      </c>
      <c r="H21" s="24" t="s">
        <v>11</v>
      </c>
      <c r="I21" s="12" t="s">
        <v>222</v>
      </c>
      <c r="J21" s="38" t="s">
        <v>1347</v>
      </c>
      <c r="K21" s="26">
        <v>7510</v>
      </c>
      <c r="L21" s="40" t="s">
        <v>276</v>
      </c>
    </row>
    <row r="22" spans="1:12" ht="27.75" customHeight="1">
      <c r="A22" s="22">
        <v>13</v>
      </c>
      <c r="B22" s="7" t="s">
        <v>1360</v>
      </c>
      <c r="C22" s="7" t="s">
        <v>1361</v>
      </c>
      <c r="D22" s="7">
        <f>ROUND((G22+K22)/2,0)</f>
        <v>6456</v>
      </c>
      <c r="E22" s="163" t="s">
        <v>1362</v>
      </c>
      <c r="F22" s="26" t="s">
        <v>11</v>
      </c>
      <c r="G22" s="26">
        <v>4597</v>
      </c>
      <c r="H22" s="24">
        <v>5.3</v>
      </c>
      <c r="I22" s="12"/>
      <c r="J22" s="12" t="s">
        <v>342</v>
      </c>
      <c r="K22" s="26">
        <v>8315</v>
      </c>
      <c r="L22" s="30" t="s">
        <v>275</v>
      </c>
    </row>
    <row r="23" spans="1:12" ht="26.25" customHeight="1">
      <c r="A23" s="22">
        <v>14</v>
      </c>
      <c r="B23" s="7" t="s">
        <v>1411</v>
      </c>
      <c r="C23" s="7" t="s">
        <v>1413</v>
      </c>
      <c r="D23" s="161">
        <f>ROUND((F23+K23)/2,0)</f>
        <v>5917</v>
      </c>
      <c r="E23" s="205" t="s">
        <v>1415</v>
      </c>
      <c r="F23" s="212">
        <v>4324</v>
      </c>
      <c r="G23" s="26" t="s">
        <v>11</v>
      </c>
      <c r="H23" s="24" t="s">
        <v>11</v>
      </c>
      <c r="I23" s="12" t="s">
        <v>222</v>
      </c>
      <c r="J23" s="38" t="s">
        <v>1347</v>
      </c>
      <c r="K23" s="26">
        <v>7510</v>
      </c>
      <c r="L23" s="40" t="s">
        <v>276</v>
      </c>
    </row>
    <row r="24" spans="1:12" ht="26.25" customHeight="1">
      <c r="A24" s="22">
        <v>15</v>
      </c>
      <c r="B24" s="7" t="s">
        <v>1412</v>
      </c>
      <c r="C24" s="7" t="s">
        <v>1414</v>
      </c>
      <c r="D24" s="161">
        <f>(G24+K24)/2</f>
        <v>6142</v>
      </c>
      <c r="E24" s="205" t="s">
        <v>1416</v>
      </c>
      <c r="F24" s="213" t="s">
        <v>11</v>
      </c>
      <c r="G24" s="26">
        <v>3969</v>
      </c>
      <c r="H24" s="24" t="s">
        <v>11</v>
      </c>
      <c r="I24" s="12"/>
      <c r="J24" s="12" t="s">
        <v>342</v>
      </c>
      <c r="K24" s="26">
        <v>8315</v>
      </c>
      <c r="L24" s="40" t="s">
        <v>276</v>
      </c>
    </row>
    <row r="25" spans="1:12" ht="20.25" customHeight="1">
      <c r="A25" s="22">
        <v>16</v>
      </c>
      <c r="B25" s="7" t="s">
        <v>223</v>
      </c>
      <c r="C25" s="7" t="s">
        <v>221</v>
      </c>
      <c r="D25" s="7">
        <f t="shared" ref="D25:D34" si="1">ROUND((F25+K25)/2,0)</f>
        <v>5908</v>
      </c>
      <c r="E25" s="214">
        <v>48379822</v>
      </c>
      <c r="F25" s="12">
        <v>4622</v>
      </c>
      <c r="G25" s="26" t="s">
        <v>11</v>
      </c>
      <c r="H25" s="18">
        <v>5</v>
      </c>
      <c r="I25" s="12" t="s">
        <v>222</v>
      </c>
      <c r="J25" s="12" t="s">
        <v>125</v>
      </c>
      <c r="K25" s="26">
        <v>7193</v>
      </c>
      <c r="L25" s="40" t="s">
        <v>276</v>
      </c>
    </row>
    <row r="26" spans="1:12" ht="20.25" customHeight="1">
      <c r="A26" s="22">
        <v>17</v>
      </c>
      <c r="B26" s="7" t="s">
        <v>225</v>
      </c>
      <c r="C26" s="7" t="s">
        <v>224</v>
      </c>
      <c r="D26" s="7">
        <f t="shared" si="1"/>
        <v>5873</v>
      </c>
      <c r="E26" s="12">
        <v>20555285</v>
      </c>
      <c r="F26" s="12">
        <v>4552</v>
      </c>
      <c r="G26" s="26" t="s">
        <v>11</v>
      </c>
      <c r="H26" s="18">
        <v>5.0999999999999996</v>
      </c>
      <c r="I26" s="12" t="s">
        <v>125</v>
      </c>
      <c r="J26" s="12" t="s">
        <v>125</v>
      </c>
      <c r="K26" s="26">
        <v>7193</v>
      </c>
      <c r="L26" s="40" t="s">
        <v>276</v>
      </c>
    </row>
    <row r="27" spans="1:12" ht="24.75" customHeight="1">
      <c r="A27" s="22">
        <v>18</v>
      </c>
      <c r="B27" s="7" t="s">
        <v>310</v>
      </c>
      <c r="C27" s="7" t="s">
        <v>311</v>
      </c>
      <c r="D27" s="7">
        <f t="shared" si="1"/>
        <v>5757</v>
      </c>
      <c r="E27" s="12">
        <v>74442372</v>
      </c>
      <c r="F27" s="12">
        <v>4316</v>
      </c>
      <c r="G27" s="26" t="s">
        <v>11</v>
      </c>
      <c r="H27" s="24" t="s">
        <v>11</v>
      </c>
      <c r="I27" s="12" t="s">
        <v>125</v>
      </c>
      <c r="J27" s="12" t="s">
        <v>125</v>
      </c>
      <c r="K27" s="26">
        <v>7198</v>
      </c>
      <c r="L27" s="40" t="s">
        <v>276</v>
      </c>
    </row>
    <row r="28" spans="1:12" ht="31.5" customHeight="1">
      <c r="A28" s="22">
        <v>19</v>
      </c>
      <c r="B28" s="7" t="s">
        <v>900</v>
      </c>
      <c r="C28" s="7" t="s">
        <v>901</v>
      </c>
      <c r="D28" s="7">
        <f t="shared" si="1"/>
        <v>5730</v>
      </c>
      <c r="E28" s="12">
        <v>3353</v>
      </c>
      <c r="F28" s="12">
        <v>3949</v>
      </c>
      <c r="G28" s="26" t="s">
        <v>11</v>
      </c>
      <c r="H28" s="24"/>
      <c r="I28" s="12"/>
      <c r="J28" s="12" t="s">
        <v>902</v>
      </c>
      <c r="K28" s="26">
        <v>7510</v>
      </c>
      <c r="L28" s="40" t="s">
        <v>897</v>
      </c>
    </row>
    <row r="29" spans="1:12" ht="17.25" customHeight="1">
      <c r="A29" s="22">
        <v>20</v>
      </c>
      <c r="B29" s="7" t="s">
        <v>1328</v>
      </c>
      <c r="C29" s="7" t="s">
        <v>1061</v>
      </c>
      <c r="D29" s="7">
        <f t="shared" si="1"/>
        <v>5590</v>
      </c>
      <c r="E29" s="12" t="s">
        <v>1062</v>
      </c>
      <c r="F29" s="12">
        <v>4418</v>
      </c>
      <c r="G29" s="26" t="s">
        <v>11</v>
      </c>
      <c r="H29" s="24">
        <v>5.0999999999999996</v>
      </c>
      <c r="I29" s="12"/>
      <c r="J29" s="12" t="s">
        <v>1063</v>
      </c>
      <c r="K29" s="26">
        <v>6762</v>
      </c>
      <c r="L29" s="30" t="s">
        <v>275</v>
      </c>
    </row>
    <row r="30" spans="1:12" ht="18" customHeight="1">
      <c r="A30" s="22">
        <v>21</v>
      </c>
      <c r="B30" s="7" t="s">
        <v>239</v>
      </c>
      <c r="C30" s="7" t="s">
        <v>240</v>
      </c>
      <c r="D30" s="7">
        <f t="shared" si="1"/>
        <v>5518</v>
      </c>
      <c r="E30" s="12" t="s">
        <v>241</v>
      </c>
      <c r="F30" s="12">
        <v>3766</v>
      </c>
      <c r="G30" s="26" t="s">
        <v>11</v>
      </c>
      <c r="H30" s="18">
        <v>5.4</v>
      </c>
      <c r="I30" s="12"/>
      <c r="J30" s="12" t="s">
        <v>59</v>
      </c>
      <c r="K30" s="12">
        <v>7270</v>
      </c>
      <c r="L30" s="30" t="s">
        <v>218</v>
      </c>
    </row>
    <row r="31" spans="1:12" ht="18" customHeight="1">
      <c r="A31" s="22">
        <v>22</v>
      </c>
      <c r="B31" s="7" t="s">
        <v>219</v>
      </c>
      <c r="C31" s="7" t="s">
        <v>220</v>
      </c>
      <c r="D31" s="7">
        <f t="shared" si="1"/>
        <v>5513</v>
      </c>
      <c r="E31" s="12">
        <v>48384317</v>
      </c>
      <c r="F31" s="12">
        <v>3832</v>
      </c>
      <c r="G31" s="26" t="s">
        <v>11</v>
      </c>
      <c r="H31" s="18">
        <v>5.0999999999999996</v>
      </c>
      <c r="I31" s="12" t="s">
        <v>11</v>
      </c>
      <c r="J31" s="12" t="s">
        <v>125</v>
      </c>
      <c r="K31" s="26">
        <v>7193</v>
      </c>
      <c r="L31" s="40" t="s">
        <v>276</v>
      </c>
    </row>
    <row r="32" spans="1:12" ht="19.899999999999999" customHeight="1">
      <c r="A32" s="22">
        <v>23</v>
      </c>
      <c r="B32" s="7" t="s">
        <v>227</v>
      </c>
      <c r="C32" s="7" t="s">
        <v>226</v>
      </c>
      <c r="D32" s="7">
        <f t="shared" si="1"/>
        <v>5304</v>
      </c>
      <c r="E32" s="12">
        <v>391</v>
      </c>
      <c r="F32" s="12">
        <v>4056</v>
      </c>
      <c r="G32" s="26" t="s">
        <v>11</v>
      </c>
      <c r="H32" s="18">
        <v>5.3</v>
      </c>
      <c r="I32" s="12">
        <v>618</v>
      </c>
      <c r="J32" s="12">
        <v>618</v>
      </c>
      <c r="K32" s="12">
        <v>6551</v>
      </c>
      <c r="L32" s="30" t="s">
        <v>206</v>
      </c>
    </row>
    <row r="33" spans="1:12" ht="19.5" customHeight="1">
      <c r="A33" s="22">
        <v>24</v>
      </c>
      <c r="B33" s="7" t="s">
        <v>439</v>
      </c>
      <c r="C33" s="7" t="s">
        <v>440</v>
      </c>
      <c r="D33" s="7">
        <f t="shared" si="1"/>
        <v>4730</v>
      </c>
      <c r="E33" s="12">
        <v>74877421</v>
      </c>
      <c r="F33" s="12">
        <v>4410</v>
      </c>
      <c r="G33" s="26" t="s">
        <v>11</v>
      </c>
      <c r="H33" s="24">
        <v>5.0999999999999996</v>
      </c>
      <c r="I33" s="12" t="s">
        <v>125</v>
      </c>
      <c r="J33" s="12">
        <v>3675</v>
      </c>
      <c r="K33" s="26">
        <v>5050</v>
      </c>
      <c r="L33" s="40" t="s">
        <v>276</v>
      </c>
    </row>
    <row r="34" spans="1:12" ht="24.75" customHeight="1">
      <c r="A34" s="22">
        <v>25</v>
      </c>
      <c r="B34" s="7" t="s">
        <v>356</v>
      </c>
      <c r="C34" s="7" t="s">
        <v>357</v>
      </c>
      <c r="D34" s="7">
        <f t="shared" si="1"/>
        <v>3896</v>
      </c>
      <c r="E34" s="12">
        <v>48381432</v>
      </c>
      <c r="F34" s="12">
        <v>4073</v>
      </c>
      <c r="G34" s="26" t="s">
        <v>11</v>
      </c>
      <c r="H34" s="24" t="s">
        <v>11</v>
      </c>
      <c r="I34" s="12" t="s">
        <v>125</v>
      </c>
      <c r="J34" s="12">
        <v>406</v>
      </c>
      <c r="K34" s="26">
        <v>3719</v>
      </c>
      <c r="L34" s="40" t="s">
        <v>276</v>
      </c>
    </row>
    <row r="35" spans="1:12" ht="18" customHeight="1">
      <c r="A35" s="263" t="s">
        <v>492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5"/>
    </row>
    <row r="36" spans="1:12" ht="22.5" customHeight="1">
      <c r="A36" s="22">
        <v>26</v>
      </c>
      <c r="B36" s="7" t="s">
        <v>1298</v>
      </c>
      <c r="C36" s="7" t="s">
        <v>1299</v>
      </c>
      <c r="D36" s="43" t="s">
        <v>11</v>
      </c>
      <c r="E36" s="12">
        <v>11</v>
      </c>
      <c r="F36" s="12">
        <v>6800</v>
      </c>
      <c r="G36" s="26" t="s">
        <v>11</v>
      </c>
      <c r="H36" s="18">
        <v>5.5</v>
      </c>
      <c r="I36" s="12" t="s">
        <v>11</v>
      </c>
      <c r="J36" s="12" t="s">
        <v>1300</v>
      </c>
      <c r="K36" s="26" t="s">
        <v>11</v>
      </c>
      <c r="L36" s="40" t="s">
        <v>1301</v>
      </c>
    </row>
    <row r="37" spans="1:12" ht="21.75" customHeight="1" thickBot="1">
      <c r="A37" s="191">
        <v>27</v>
      </c>
      <c r="B37" s="192" t="s">
        <v>123</v>
      </c>
      <c r="C37" s="192" t="s">
        <v>124</v>
      </c>
      <c r="D37" s="193" t="s">
        <v>11</v>
      </c>
      <c r="E37" s="194">
        <v>48379753</v>
      </c>
      <c r="F37" s="194">
        <v>5733</v>
      </c>
      <c r="G37" s="196" t="s">
        <v>11</v>
      </c>
      <c r="H37" s="195" t="s">
        <v>11</v>
      </c>
      <c r="I37" s="194" t="s">
        <v>11</v>
      </c>
      <c r="J37" s="194" t="s">
        <v>125</v>
      </c>
      <c r="K37" s="196" t="s">
        <v>11</v>
      </c>
      <c r="L37" s="197" t="s">
        <v>276</v>
      </c>
    </row>
    <row r="38" spans="1:12">
      <c r="A38" s="4"/>
    </row>
  </sheetData>
  <mergeCells count="19">
    <mergeCell ref="A9:L9"/>
    <mergeCell ref="A35:L35"/>
    <mergeCell ref="B6:B8"/>
    <mergeCell ref="C6:C8"/>
    <mergeCell ref="E6:E8"/>
    <mergeCell ref="I6:I8"/>
    <mergeCell ref="J6:J8"/>
    <mergeCell ref="D6:D8"/>
    <mergeCell ref="K6:K8"/>
    <mergeCell ref="L6:L8"/>
    <mergeCell ref="A6:A8"/>
    <mergeCell ref="F6:F8"/>
    <mergeCell ref="H6:H8"/>
    <mergeCell ref="G6:G8"/>
    <mergeCell ref="A1:L1"/>
    <mergeCell ref="A2:L2"/>
    <mergeCell ref="A3:L3"/>
    <mergeCell ref="A4:L4"/>
    <mergeCell ref="A5:L5"/>
  </mergeCells>
  <phoneticPr fontId="10" type="noConversion"/>
  <pageMargins left="1.04" right="0.75" top="0.42" bottom="0.56999999999999995" header="0.26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93"/>
  <sheetViews>
    <sheetView workbookViewId="0">
      <pane ySplit="8" topLeftCell="A30" activePane="bottomLeft" state="frozen"/>
      <selection pane="bottomLeft" activeCell="E27" sqref="E27"/>
    </sheetView>
  </sheetViews>
  <sheetFormatPr defaultRowHeight="12.75"/>
  <cols>
    <col min="1" max="1" width="4" style="4" customWidth="1"/>
    <col min="2" max="2" width="12.7109375" style="4" customWidth="1"/>
    <col min="3" max="4" width="9.140625" style="4" customWidth="1"/>
    <col min="5" max="5" width="14.85546875" style="14" customWidth="1"/>
    <col min="6" max="7" width="12.28515625" style="14" customWidth="1"/>
    <col min="8" max="8" width="6.7109375" style="9" customWidth="1"/>
    <col min="9" max="9" width="12" style="14" customWidth="1"/>
    <col min="10" max="10" width="19.5703125" style="4" customWidth="1"/>
    <col min="11" max="11" width="10.28515625" style="14" customWidth="1"/>
    <col min="12" max="12" width="28.28515625" style="4" customWidth="1"/>
    <col min="13" max="16384" width="9.140625" style="4"/>
  </cols>
  <sheetData>
    <row r="1" spans="1:12" s="3" customFormat="1" ht="18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2" s="3" customFormat="1" ht="15">
      <c r="A2" s="260" t="s">
        <v>1073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1:12" s="3" customFormat="1" ht="15.75">
      <c r="A3" s="261" t="s">
        <v>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1:12" s="3" customFormat="1" ht="14.25">
      <c r="A4" s="262" t="s">
        <v>309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</row>
    <row r="5" spans="1:12" s="3" customFormat="1" ht="24.75" customHeight="1" thickBot="1">
      <c r="A5" s="258" t="s">
        <v>104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</row>
    <row r="6" spans="1:12" s="3" customFormat="1" ht="24.75" customHeight="1">
      <c r="A6" s="324" t="s">
        <v>105</v>
      </c>
      <c r="B6" s="309" t="s">
        <v>52</v>
      </c>
      <c r="C6" s="309" t="s">
        <v>5</v>
      </c>
      <c r="D6" s="309" t="s">
        <v>493</v>
      </c>
      <c r="E6" s="312" t="s">
        <v>53</v>
      </c>
      <c r="F6" s="312" t="s">
        <v>106</v>
      </c>
      <c r="G6" s="312" t="s">
        <v>1137</v>
      </c>
      <c r="H6" s="327" t="s">
        <v>8</v>
      </c>
      <c r="I6" s="312" t="s">
        <v>107</v>
      </c>
      <c r="J6" s="309" t="s">
        <v>54</v>
      </c>
      <c r="K6" s="312" t="s">
        <v>55</v>
      </c>
      <c r="L6" s="321" t="s">
        <v>202</v>
      </c>
    </row>
    <row r="7" spans="1:12" s="3" customFormat="1" ht="21" customHeight="1">
      <c r="A7" s="325"/>
      <c r="B7" s="310"/>
      <c r="C7" s="310"/>
      <c r="D7" s="310"/>
      <c r="E7" s="313"/>
      <c r="F7" s="313"/>
      <c r="G7" s="313"/>
      <c r="H7" s="328"/>
      <c r="I7" s="313"/>
      <c r="J7" s="310"/>
      <c r="K7" s="313"/>
      <c r="L7" s="322"/>
    </row>
    <row r="8" spans="1:12" s="3" customFormat="1" ht="19.5" customHeight="1" thickBot="1">
      <c r="A8" s="326"/>
      <c r="B8" s="311"/>
      <c r="C8" s="311"/>
      <c r="D8" s="311"/>
      <c r="E8" s="314"/>
      <c r="F8" s="314"/>
      <c r="G8" s="314"/>
      <c r="H8" s="329"/>
      <c r="I8" s="314"/>
      <c r="J8" s="311"/>
      <c r="K8" s="314"/>
      <c r="L8" s="323"/>
    </row>
    <row r="9" spans="1:12" s="3" customFormat="1" ht="19.5" customHeight="1">
      <c r="A9" s="318" t="s">
        <v>490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20"/>
    </row>
    <row r="10" spans="1:12" s="3" customFormat="1" ht="20.100000000000001" customHeight="1">
      <c r="A10" s="22">
        <v>1</v>
      </c>
      <c r="B10" s="7" t="s">
        <v>604</v>
      </c>
      <c r="C10" s="7" t="s">
        <v>605</v>
      </c>
      <c r="D10" s="7">
        <f t="shared" ref="D10:D21" si="0">ROUND((F10+K10)/2,0)</f>
        <v>9374</v>
      </c>
      <c r="E10" s="12">
        <v>390000159287</v>
      </c>
      <c r="F10" s="12">
        <v>7175</v>
      </c>
      <c r="G10" s="26" t="s">
        <v>11</v>
      </c>
      <c r="H10" s="24" t="s">
        <v>11</v>
      </c>
      <c r="I10" s="12" t="s">
        <v>11</v>
      </c>
      <c r="J10" s="7" t="s">
        <v>606</v>
      </c>
      <c r="K10" s="12">
        <v>11572</v>
      </c>
      <c r="L10" s="30" t="s">
        <v>208</v>
      </c>
    </row>
    <row r="11" spans="1:12" s="3" customFormat="1" ht="20.100000000000001" customHeight="1">
      <c r="A11" s="22">
        <v>2</v>
      </c>
      <c r="B11" s="7" t="s">
        <v>1566</v>
      </c>
      <c r="C11" s="7" t="s">
        <v>1567</v>
      </c>
      <c r="D11" s="7">
        <f>ROUND((F11+K11)/2,0)</f>
        <v>9055</v>
      </c>
      <c r="E11" s="12">
        <v>1892</v>
      </c>
      <c r="F11" s="12">
        <v>5712</v>
      </c>
      <c r="G11" s="26" t="s">
        <v>11</v>
      </c>
      <c r="H11" s="18"/>
      <c r="I11" s="12"/>
      <c r="J11" s="7" t="s">
        <v>1208</v>
      </c>
      <c r="K11" s="12">
        <v>12398</v>
      </c>
      <c r="L11" s="247" t="s">
        <v>1568</v>
      </c>
    </row>
    <row r="12" spans="1:12" s="3" customFormat="1" ht="20.100000000000001" customHeight="1">
      <c r="A12" s="22">
        <v>3</v>
      </c>
      <c r="B12" s="7" t="s">
        <v>980</v>
      </c>
      <c r="C12" s="7" t="s">
        <v>981</v>
      </c>
      <c r="D12" s="7">
        <f t="shared" si="0"/>
        <v>9550</v>
      </c>
      <c r="E12" s="12">
        <v>390000288204</v>
      </c>
      <c r="F12" s="12">
        <v>6929</v>
      </c>
      <c r="G12" s="26" t="s">
        <v>11</v>
      </c>
      <c r="H12" s="18"/>
      <c r="I12" s="12"/>
      <c r="J12" s="7" t="s">
        <v>982</v>
      </c>
      <c r="K12" s="12">
        <v>12170</v>
      </c>
      <c r="L12" s="140" t="s">
        <v>1039</v>
      </c>
    </row>
    <row r="13" spans="1:12" s="3" customFormat="1" ht="20.100000000000001" customHeight="1">
      <c r="A13" s="22">
        <v>4</v>
      </c>
      <c r="B13" s="7" t="s">
        <v>958</v>
      </c>
      <c r="C13" s="7" t="s">
        <v>959</v>
      </c>
      <c r="D13" s="7">
        <f t="shared" si="0"/>
        <v>9204</v>
      </c>
      <c r="E13" s="12">
        <v>115</v>
      </c>
      <c r="F13" s="12">
        <v>6543</v>
      </c>
      <c r="G13" s="26" t="s">
        <v>11</v>
      </c>
      <c r="H13" s="18"/>
      <c r="I13" s="12"/>
      <c r="J13" s="7" t="s">
        <v>960</v>
      </c>
      <c r="K13" s="12">
        <v>11864</v>
      </c>
      <c r="L13" s="30" t="s">
        <v>277</v>
      </c>
    </row>
    <row r="14" spans="1:12" s="3" customFormat="1" ht="20.100000000000001" customHeight="1">
      <c r="A14" s="22">
        <v>5</v>
      </c>
      <c r="B14" s="7" t="s">
        <v>983</v>
      </c>
      <c r="C14" s="7" t="s">
        <v>984</v>
      </c>
      <c r="D14" s="7">
        <f t="shared" si="0"/>
        <v>7696</v>
      </c>
      <c r="E14" s="12">
        <v>390000018188</v>
      </c>
      <c r="F14" s="12">
        <v>6514</v>
      </c>
      <c r="G14" s="26" t="s">
        <v>11</v>
      </c>
      <c r="H14" s="18"/>
      <c r="I14" s="12"/>
      <c r="J14" s="7" t="s">
        <v>985</v>
      </c>
      <c r="K14" s="12">
        <v>8877</v>
      </c>
      <c r="L14" s="140" t="s">
        <v>1039</v>
      </c>
    </row>
    <row r="15" spans="1:12" s="3" customFormat="1" ht="20.100000000000001" customHeight="1">
      <c r="A15" s="22">
        <v>6</v>
      </c>
      <c r="B15" s="7" t="s">
        <v>961</v>
      </c>
      <c r="C15" s="7" t="s">
        <v>962</v>
      </c>
      <c r="D15" s="7">
        <f t="shared" si="0"/>
        <v>7575</v>
      </c>
      <c r="E15" s="12">
        <v>390000000644</v>
      </c>
      <c r="F15" s="12">
        <v>6273</v>
      </c>
      <c r="G15" s="26" t="s">
        <v>11</v>
      </c>
      <c r="H15" s="18"/>
      <c r="I15" s="12"/>
      <c r="J15" s="7" t="s">
        <v>687</v>
      </c>
      <c r="K15" s="12">
        <v>8877</v>
      </c>
      <c r="L15" s="30" t="s">
        <v>208</v>
      </c>
    </row>
    <row r="16" spans="1:12" s="3" customFormat="1" ht="20.100000000000001" customHeight="1">
      <c r="A16" s="22">
        <v>7</v>
      </c>
      <c r="B16" s="7" t="s">
        <v>709</v>
      </c>
      <c r="C16" s="7" t="s">
        <v>701</v>
      </c>
      <c r="D16" s="7">
        <f t="shared" si="0"/>
        <v>9509</v>
      </c>
      <c r="E16" s="12">
        <v>390000163271</v>
      </c>
      <c r="F16" s="12">
        <v>6269</v>
      </c>
      <c r="G16" s="26" t="s">
        <v>11</v>
      </c>
      <c r="H16" s="18" t="s">
        <v>11</v>
      </c>
      <c r="I16" s="12" t="s">
        <v>11</v>
      </c>
      <c r="J16" s="12" t="s">
        <v>702</v>
      </c>
      <c r="K16" s="31">
        <v>12749</v>
      </c>
      <c r="L16" s="123" t="s">
        <v>208</v>
      </c>
    </row>
    <row r="17" spans="1:253" s="3" customFormat="1" ht="20.100000000000001" customHeight="1">
      <c r="A17" s="22">
        <v>8</v>
      </c>
      <c r="B17" s="7" t="s">
        <v>1592</v>
      </c>
      <c r="C17" s="7" t="s">
        <v>1593</v>
      </c>
      <c r="D17" s="7">
        <f>ROUND((G17+K17)/2,0)</f>
        <v>8865</v>
      </c>
      <c r="E17" s="12">
        <v>104512</v>
      </c>
      <c r="F17" s="26" t="s">
        <v>11</v>
      </c>
      <c r="G17" s="26">
        <v>4981</v>
      </c>
      <c r="H17" s="24" t="s">
        <v>11</v>
      </c>
      <c r="I17" s="26" t="s">
        <v>11</v>
      </c>
      <c r="J17" s="12" t="s">
        <v>702</v>
      </c>
      <c r="K17" s="31">
        <v>12749</v>
      </c>
      <c r="L17" s="247" t="s">
        <v>1568</v>
      </c>
    </row>
    <row r="18" spans="1:253" s="3" customFormat="1" ht="20.100000000000001" customHeight="1">
      <c r="A18" s="22">
        <v>9</v>
      </c>
      <c r="B18" s="7" t="s">
        <v>1357</v>
      </c>
      <c r="C18" s="7" t="s">
        <v>1358</v>
      </c>
      <c r="D18" s="7">
        <f>ROUND((F18+K18)/2,0)</f>
        <v>9597</v>
      </c>
      <c r="E18" s="12" t="s">
        <v>1359</v>
      </c>
      <c r="F18" s="12">
        <v>6444</v>
      </c>
      <c r="G18" s="26" t="s">
        <v>11</v>
      </c>
      <c r="H18" s="18">
        <v>3.9</v>
      </c>
      <c r="I18" s="12" t="s">
        <v>11</v>
      </c>
      <c r="J18" s="12" t="s">
        <v>702</v>
      </c>
      <c r="K18" s="31">
        <v>12749</v>
      </c>
      <c r="L18" s="123" t="s">
        <v>275</v>
      </c>
    </row>
    <row r="19" spans="1:253" s="3" customFormat="1" ht="20.100000000000001" customHeight="1">
      <c r="A19" s="22">
        <v>10</v>
      </c>
      <c r="B19" s="7" t="s">
        <v>963</v>
      </c>
      <c r="C19" s="7" t="s">
        <v>964</v>
      </c>
      <c r="D19" s="7">
        <f t="shared" si="0"/>
        <v>8340</v>
      </c>
      <c r="E19" s="12">
        <v>340022441275</v>
      </c>
      <c r="F19" s="12">
        <v>6239</v>
      </c>
      <c r="G19" s="26" t="s">
        <v>11</v>
      </c>
      <c r="H19" s="18"/>
      <c r="I19" s="12"/>
      <c r="J19" s="7" t="s">
        <v>965</v>
      </c>
      <c r="K19" s="12">
        <v>10440</v>
      </c>
      <c r="L19" s="121" t="s">
        <v>208</v>
      </c>
    </row>
    <row r="20" spans="1:253" s="3" customFormat="1" ht="20.100000000000001" customHeight="1">
      <c r="A20" s="22">
        <v>11</v>
      </c>
      <c r="B20" s="7" t="s">
        <v>889</v>
      </c>
      <c r="C20" s="7" t="s">
        <v>887</v>
      </c>
      <c r="D20" s="7">
        <f t="shared" si="0"/>
        <v>8985</v>
      </c>
      <c r="E20" s="12">
        <v>315</v>
      </c>
      <c r="F20" s="12">
        <v>6217</v>
      </c>
      <c r="G20" s="26" t="s">
        <v>11</v>
      </c>
      <c r="H20" s="18" t="s">
        <v>11</v>
      </c>
      <c r="I20" s="12" t="s">
        <v>11</v>
      </c>
      <c r="J20" s="7" t="s">
        <v>888</v>
      </c>
      <c r="K20" s="12">
        <v>11752</v>
      </c>
      <c r="L20" s="121" t="s">
        <v>277</v>
      </c>
    </row>
    <row r="21" spans="1:253" s="3" customFormat="1" ht="20.100000000000001" customHeight="1">
      <c r="A21" s="22">
        <v>12</v>
      </c>
      <c r="B21" s="7" t="s">
        <v>746</v>
      </c>
      <c r="C21" s="7" t="s">
        <v>747</v>
      </c>
      <c r="D21" s="7">
        <f t="shared" si="0"/>
        <v>8626</v>
      </c>
      <c r="E21" s="12">
        <v>390000139552</v>
      </c>
      <c r="F21" s="12">
        <v>6133</v>
      </c>
      <c r="G21" s="26" t="s">
        <v>11</v>
      </c>
      <c r="H21" s="18" t="s">
        <v>11</v>
      </c>
      <c r="I21" s="12" t="s">
        <v>11</v>
      </c>
      <c r="J21" s="12" t="s">
        <v>748</v>
      </c>
      <c r="K21" s="31">
        <v>11119</v>
      </c>
      <c r="L21" s="30" t="s">
        <v>749</v>
      </c>
    </row>
    <row r="22" spans="1:253" s="3" customFormat="1" ht="20.100000000000001" customHeight="1">
      <c r="A22" s="22">
        <v>13</v>
      </c>
      <c r="B22" s="7" t="s">
        <v>1596</v>
      </c>
      <c r="C22" s="7" t="s">
        <v>686</v>
      </c>
      <c r="D22" s="7">
        <v>8877</v>
      </c>
      <c r="E22" s="12">
        <v>390000255278</v>
      </c>
      <c r="F22" s="12">
        <v>5015</v>
      </c>
      <c r="G22" s="26" t="s">
        <v>11</v>
      </c>
      <c r="H22" s="18" t="s">
        <v>11</v>
      </c>
      <c r="I22" s="12" t="s">
        <v>11</v>
      </c>
      <c r="J22" s="7" t="s">
        <v>687</v>
      </c>
      <c r="K22" s="12" t="s">
        <v>11</v>
      </c>
      <c r="L22" s="30" t="s">
        <v>208</v>
      </c>
    </row>
    <row r="23" spans="1:253" s="3" customFormat="1" ht="20.100000000000001" customHeight="1">
      <c r="A23" s="315" t="s">
        <v>497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7"/>
    </row>
    <row r="24" spans="1:253" s="3" customFormat="1" ht="20.100000000000001" customHeight="1">
      <c r="A24" s="22">
        <v>14</v>
      </c>
      <c r="B24" s="7" t="s">
        <v>609</v>
      </c>
      <c r="C24" s="7" t="s">
        <v>610</v>
      </c>
      <c r="D24" s="7">
        <f t="shared" ref="D24:D62" si="1">ROUND((F24+K24)/2,0)</f>
        <v>8556</v>
      </c>
      <c r="E24" s="12">
        <v>390000024555</v>
      </c>
      <c r="F24" s="12">
        <v>9725</v>
      </c>
      <c r="G24" s="26" t="s">
        <v>11</v>
      </c>
      <c r="H24" s="24" t="s">
        <v>11</v>
      </c>
      <c r="I24" s="12" t="s">
        <v>11</v>
      </c>
      <c r="J24" s="7">
        <v>430</v>
      </c>
      <c r="K24" s="31">
        <v>7386</v>
      </c>
      <c r="L24" s="30" t="s">
        <v>208</v>
      </c>
    </row>
    <row r="25" spans="1:253" s="3" customFormat="1" ht="20.100000000000001" customHeight="1">
      <c r="A25" s="22">
        <v>15</v>
      </c>
      <c r="B25" s="7" t="s">
        <v>1653</v>
      </c>
      <c r="C25" s="7" t="s">
        <v>1654</v>
      </c>
      <c r="D25" s="7">
        <f t="shared" si="1"/>
        <v>7444</v>
      </c>
      <c r="E25" s="12">
        <v>2365</v>
      </c>
      <c r="F25" s="12">
        <v>6553</v>
      </c>
      <c r="G25" s="26" t="s">
        <v>11</v>
      </c>
      <c r="H25" s="24">
        <v>3.9</v>
      </c>
      <c r="I25" s="12" t="s">
        <v>11</v>
      </c>
      <c r="J25" s="7" t="s">
        <v>1655</v>
      </c>
      <c r="K25" s="31">
        <v>8335</v>
      </c>
      <c r="L25" s="123" t="s">
        <v>1656</v>
      </c>
    </row>
    <row r="26" spans="1:253" s="3" customFormat="1" ht="20.100000000000001" customHeight="1">
      <c r="A26" s="22">
        <v>16</v>
      </c>
      <c r="B26" s="7" t="s">
        <v>1612</v>
      </c>
      <c r="C26" s="7" t="s">
        <v>1613</v>
      </c>
      <c r="D26" s="7">
        <f>ROUND((G26+K26)/2,0)</f>
        <v>8702</v>
      </c>
      <c r="E26" s="12" t="s">
        <v>1614</v>
      </c>
      <c r="F26" s="26" t="s">
        <v>11</v>
      </c>
      <c r="G26" s="26">
        <v>5234</v>
      </c>
      <c r="H26" s="18">
        <v>4.0999999999999996</v>
      </c>
      <c r="I26" s="12" t="s">
        <v>11</v>
      </c>
      <c r="J26" s="12" t="s">
        <v>982</v>
      </c>
      <c r="K26" s="31">
        <v>12170</v>
      </c>
      <c r="L26" s="123" t="s">
        <v>275</v>
      </c>
    </row>
    <row r="27" spans="1:253" s="3" customFormat="1" ht="20.100000000000001" customHeight="1">
      <c r="A27" s="22">
        <v>17</v>
      </c>
      <c r="B27" s="7" t="s">
        <v>1569</v>
      </c>
      <c r="C27" s="7" t="s">
        <v>1571</v>
      </c>
      <c r="D27" s="7">
        <f>ROUND((F27+K27)/2,0)</f>
        <v>8384</v>
      </c>
      <c r="E27" s="12">
        <v>340021137142</v>
      </c>
      <c r="F27" s="12">
        <v>4679.5</v>
      </c>
      <c r="G27" s="26" t="s">
        <v>11</v>
      </c>
      <c r="H27" s="24" t="s">
        <v>11</v>
      </c>
      <c r="I27" s="12" t="s">
        <v>11</v>
      </c>
      <c r="J27" s="7" t="s">
        <v>1573</v>
      </c>
      <c r="K27" s="12">
        <v>12088</v>
      </c>
      <c r="L27" s="30" t="s">
        <v>1574</v>
      </c>
    </row>
    <row r="28" spans="1:253" s="3" customFormat="1" ht="20.100000000000001" customHeight="1">
      <c r="A28" s="22">
        <v>18</v>
      </c>
      <c r="B28" s="7" t="s">
        <v>1594</v>
      </c>
      <c r="C28" s="7" t="s">
        <v>1595</v>
      </c>
      <c r="D28" s="7">
        <f>ROUND((F28+K28)/2,0)</f>
        <v>8972</v>
      </c>
      <c r="E28" s="12">
        <v>390000266403</v>
      </c>
      <c r="F28" s="12">
        <v>8882</v>
      </c>
      <c r="G28" s="26" t="s">
        <v>11</v>
      </c>
      <c r="H28" s="24" t="s">
        <v>11</v>
      </c>
      <c r="I28" s="12" t="s">
        <v>11</v>
      </c>
      <c r="J28" s="7">
        <v>992</v>
      </c>
      <c r="K28" s="12">
        <v>9061</v>
      </c>
      <c r="L28" s="30" t="s">
        <v>208</v>
      </c>
    </row>
    <row r="29" spans="1:253" s="3" customFormat="1" ht="20.100000000000001" customHeight="1">
      <c r="A29" s="22">
        <v>19</v>
      </c>
      <c r="B29" s="7" t="s">
        <v>1570</v>
      </c>
      <c r="C29" s="7" t="s">
        <v>1572</v>
      </c>
      <c r="D29" s="7">
        <f>ROUND((F29+K29)/2,0)</f>
        <v>8980</v>
      </c>
      <c r="E29" s="12">
        <v>340022451907</v>
      </c>
      <c r="F29" s="12">
        <v>8899</v>
      </c>
      <c r="G29" s="26" t="s">
        <v>11</v>
      </c>
      <c r="H29" s="24" t="s">
        <v>11</v>
      </c>
      <c r="I29" s="12" t="s">
        <v>11</v>
      </c>
      <c r="J29" s="7">
        <v>992</v>
      </c>
      <c r="K29" s="12">
        <v>9061</v>
      </c>
      <c r="L29" s="30" t="s">
        <v>208</v>
      </c>
    </row>
    <row r="30" spans="1:253" s="3" customFormat="1" ht="20.100000000000001" customHeight="1">
      <c r="A30" s="22">
        <v>20</v>
      </c>
      <c r="B30" s="7" t="s">
        <v>688</v>
      </c>
      <c r="C30" s="7" t="s">
        <v>689</v>
      </c>
      <c r="D30" s="7">
        <f t="shared" si="1"/>
        <v>8081</v>
      </c>
      <c r="E30" s="12">
        <v>390000256740</v>
      </c>
      <c r="F30" s="12">
        <v>9280</v>
      </c>
      <c r="G30" s="26" t="s">
        <v>11</v>
      </c>
      <c r="H30" s="24">
        <v>3.6</v>
      </c>
      <c r="I30" s="12" t="s">
        <v>11</v>
      </c>
      <c r="J30" s="7">
        <v>423</v>
      </c>
      <c r="K30" s="12">
        <v>6881</v>
      </c>
      <c r="L30" s="30" t="s">
        <v>208</v>
      </c>
    </row>
    <row r="31" spans="1:253" s="3" customFormat="1" ht="20.100000000000001" customHeight="1">
      <c r="A31" s="22">
        <v>21</v>
      </c>
      <c r="B31" s="7" t="s">
        <v>556</v>
      </c>
      <c r="C31" s="7" t="s">
        <v>566</v>
      </c>
      <c r="D31" s="7">
        <f t="shared" si="1"/>
        <v>8321</v>
      </c>
      <c r="E31" s="12" t="s">
        <v>575</v>
      </c>
      <c r="F31" s="12">
        <v>9256</v>
      </c>
      <c r="G31" s="26" t="s">
        <v>11</v>
      </c>
      <c r="H31" s="24" t="s">
        <v>11</v>
      </c>
      <c r="I31" s="12" t="s">
        <v>11</v>
      </c>
      <c r="J31" s="7">
        <v>430</v>
      </c>
      <c r="K31" s="31">
        <v>7386</v>
      </c>
      <c r="L31" s="30" t="s">
        <v>208</v>
      </c>
    </row>
    <row r="32" spans="1:253" s="3" customFormat="1" ht="20.100000000000001" customHeight="1">
      <c r="A32" s="22">
        <v>22</v>
      </c>
      <c r="B32" s="7" t="s">
        <v>713</v>
      </c>
      <c r="C32" s="7" t="s">
        <v>714</v>
      </c>
      <c r="D32" s="7">
        <f t="shared" si="1"/>
        <v>7340</v>
      </c>
      <c r="E32" s="12" t="s">
        <v>715</v>
      </c>
      <c r="F32" s="12">
        <v>9057</v>
      </c>
      <c r="G32" s="26" t="s">
        <v>11</v>
      </c>
      <c r="H32" s="18">
        <v>3.7</v>
      </c>
      <c r="I32" s="18" t="s">
        <v>11</v>
      </c>
      <c r="J32" s="12">
        <v>407</v>
      </c>
      <c r="K32" s="31">
        <v>5622</v>
      </c>
      <c r="L32" s="30" t="s">
        <v>208</v>
      </c>
      <c r="M32" s="32"/>
      <c r="N32" s="32"/>
      <c r="O32" s="33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3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3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3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3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3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3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3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3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3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3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3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3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3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3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3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3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3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3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3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3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3"/>
      <c r="IM32" s="32"/>
      <c r="IN32" s="32"/>
      <c r="IO32" s="32"/>
      <c r="IP32" s="32"/>
      <c r="IQ32" s="32"/>
      <c r="IR32" s="32"/>
      <c r="IS32" s="32"/>
    </row>
    <row r="33" spans="1:253" s="3" customFormat="1" ht="20.100000000000001" customHeight="1">
      <c r="A33" s="22">
        <v>23</v>
      </c>
      <c r="B33" s="7" t="s">
        <v>474</v>
      </c>
      <c r="C33" s="7" t="s">
        <v>234</v>
      </c>
      <c r="D33" s="7">
        <f t="shared" si="1"/>
        <v>9936</v>
      </c>
      <c r="E33" s="12">
        <v>74718887</v>
      </c>
      <c r="F33" s="12">
        <v>8933</v>
      </c>
      <c r="G33" s="26" t="s">
        <v>11</v>
      </c>
      <c r="H33" s="18">
        <v>3.6</v>
      </c>
      <c r="I33" s="12" t="s">
        <v>11</v>
      </c>
      <c r="J33" s="7">
        <v>306</v>
      </c>
      <c r="K33" s="12">
        <v>10939</v>
      </c>
      <c r="L33" s="30" t="s">
        <v>208</v>
      </c>
      <c r="M33" s="32"/>
      <c r="N33" s="32"/>
      <c r="O33" s="33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3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3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3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3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3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3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3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3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3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3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3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3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3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3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3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3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3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3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3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3"/>
      <c r="IM33" s="32"/>
      <c r="IN33" s="32"/>
      <c r="IO33" s="32"/>
      <c r="IP33" s="32"/>
      <c r="IQ33" s="32"/>
      <c r="IR33" s="32"/>
      <c r="IS33" s="32"/>
    </row>
    <row r="34" spans="1:253" s="3" customFormat="1" ht="20.100000000000001" customHeight="1">
      <c r="A34" s="22">
        <v>24</v>
      </c>
      <c r="B34" s="7" t="s">
        <v>555</v>
      </c>
      <c r="C34" s="7" t="s">
        <v>565</v>
      </c>
      <c r="D34" s="7">
        <f t="shared" si="1"/>
        <v>7892</v>
      </c>
      <c r="E34" s="12" t="s">
        <v>574</v>
      </c>
      <c r="F34" s="12">
        <v>8922</v>
      </c>
      <c r="G34" s="26" t="s">
        <v>11</v>
      </c>
      <c r="H34" s="24" t="s">
        <v>11</v>
      </c>
      <c r="I34" s="12" t="s">
        <v>11</v>
      </c>
      <c r="J34" s="7">
        <v>398</v>
      </c>
      <c r="K34" s="31">
        <v>6861</v>
      </c>
      <c r="L34" s="30" t="s">
        <v>208</v>
      </c>
      <c r="M34" s="32"/>
      <c r="N34" s="32"/>
      <c r="O34" s="33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3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3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3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3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3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3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3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3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3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3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3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3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3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3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3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3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3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3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3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3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3"/>
      <c r="IM34" s="32"/>
      <c r="IN34" s="32"/>
      <c r="IO34" s="32"/>
      <c r="IP34" s="32"/>
      <c r="IQ34" s="32"/>
      <c r="IR34" s="32"/>
      <c r="IS34" s="32"/>
    </row>
    <row r="35" spans="1:253" s="3" customFormat="1" ht="20.100000000000001" customHeight="1">
      <c r="A35" s="22">
        <v>25</v>
      </c>
      <c r="B35" s="7" t="s">
        <v>1338</v>
      </c>
      <c r="C35" s="7" t="s">
        <v>1340</v>
      </c>
      <c r="D35" s="7">
        <f t="shared" si="1"/>
        <v>7613</v>
      </c>
      <c r="E35" s="12" t="s">
        <v>1342</v>
      </c>
      <c r="F35" s="12">
        <v>8805</v>
      </c>
      <c r="G35" s="26" t="s">
        <v>11</v>
      </c>
      <c r="H35" s="24" t="s">
        <v>11</v>
      </c>
      <c r="I35" s="12" t="s">
        <v>11</v>
      </c>
      <c r="J35" s="7">
        <v>542</v>
      </c>
      <c r="K35" s="12">
        <v>6420</v>
      </c>
      <c r="L35" s="30" t="s">
        <v>208</v>
      </c>
      <c r="M35" s="32"/>
      <c r="N35" s="32"/>
      <c r="O35" s="33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3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3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3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3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3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3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3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3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3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3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3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3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3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3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3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3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3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3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3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3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3"/>
      <c r="IM35" s="32"/>
      <c r="IN35" s="32"/>
      <c r="IO35" s="32"/>
      <c r="IP35" s="32"/>
      <c r="IQ35" s="32"/>
      <c r="IR35" s="32"/>
      <c r="IS35" s="32"/>
    </row>
    <row r="36" spans="1:253" s="3" customFormat="1" ht="20.100000000000001" customHeight="1">
      <c r="A36" s="22">
        <v>26</v>
      </c>
      <c r="B36" s="7" t="s">
        <v>1339</v>
      </c>
      <c r="C36" s="7" t="s">
        <v>1341</v>
      </c>
      <c r="D36" s="7">
        <f>ROUND((F36+K36)/2,0)</f>
        <v>7828</v>
      </c>
      <c r="E36" s="12" t="s">
        <v>1343</v>
      </c>
      <c r="F36" s="12">
        <v>8243</v>
      </c>
      <c r="G36" s="26" t="s">
        <v>11</v>
      </c>
      <c r="H36" s="24" t="s">
        <v>11</v>
      </c>
      <c r="I36" s="12" t="s">
        <v>11</v>
      </c>
      <c r="J36" s="7">
        <v>534</v>
      </c>
      <c r="K36" s="12">
        <v>7413</v>
      </c>
      <c r="L36" s="30" t="s">
        <v>208</v>
      </c>
      <c r="M36" s="32"/>
      <c r="N36" s="32"/>
      <c r="O36" s="33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3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3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3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3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3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3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3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3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3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3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3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3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3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3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3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3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3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3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3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3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3"/>
      <c r="IM36" s="32"/>
      <c r="IN36" s="32"/>
      <c r="IO36" s="32"/>
      <c r="IP36" s="32"/>
      <c r="IQ36" s="32"/>
      <c r="IR36" s="32"/>
      <c r="IS36" s="32"/>
    </row>
    <row r="37" spans="1:253" s="3" customFormat="1" ht="20.100000000000001" customHeight="1">
      <c r="A37" s="22">
        <v>27</v>
      </c>
      <c r="B37" s="7" t="s">
        <v>680</v>
      </c>
      <c r="C37" s="7" t="s">
        <v>681</v>
      </c>
      <c r="D37" s="7">
        <f>ROUND((F37+K37)/2,0)</f>
        <v>8663</v>
      </c>
      <c r="E37" s="12">
        <v>390000267851</v>
      </c>
      <c r="F37" s="12">
        <v>8896</v>
      </c>
      <c r="G37" s="26" t="s">
        <v>11</v>
      </c>
      <c r="H37" s="24">
        <v>3.6</v>
      </c>
      <c r="I37" s="12" t="s">
        <v>11</v>
      </c>
      <c r="J37" s="7">
        <v>426</v>
      </c>
      <c r="K37" s="12">
        <v>8429</v>
      </c>
      <c r="L37" s="30" t="s">
        <v>208</v>
      </c>
      <c r="M37" s="32"/>
      <c r="N37" s="32"/>
      <c r="O37" s="33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3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3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3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3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3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3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3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3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3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3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3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3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3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3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3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3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3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3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3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3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3"/>
      <c r="IM37" s="32"/>
      <c r="IN37" s="32"/>
      <c r="IO37" s="32"/>
      <c r="IP37" s="32"/>
      <c r="IQ37" s="32"/>
      <c r="IR37" s="32"/>
      <c r="IS37" s="32"/>
    </row>
    <row r="38" spans="1:253" s="3" customFormat="1" ht="20.100000000000001" customHeight="1">
      <c r="A38" s="22">
        <v>28</v>
      </c>
      <c r="B38" s="7" t="s">
        <v>710</v>
      </c>
      <c r="C38" s="7" t="s">
        <v>711</v>
      </c>
      <c r="D38" s="7">
        <f t="shared" si="1"/>
        <v>7138</v>
      </c>
      <c r="E38" s="12" t="s">
        <v>712</v>
      </c>
      <c r="F38" s="12">
        <v>8668</v>
      </c>
      <c r="G38" s="26" t="s">
        <v>11</v>
      </c>
      <c r="H38" s="18">
        <v>3.7</v>
      </c>
      <c r="I38" s="18" t="s">
        <v>11</v>
      </c>
      <c r="J38" s="12">
        <v>415</v>
      </c>
      <c r="K38" s="31">
        <v>5607</v>
      </c>
      <c r="L38" s="30" t="s">
        <v>208</v>
      </c>
      <c r="M38" s="32"/>
      <c r="N38" s="32"/>
      <c r="O38" s="33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3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3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3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3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3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3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3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3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3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3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3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3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3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3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3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3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3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3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3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3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3"/>
      <c r="IM38" s="32"/>
      <c r="IN38" s="32"/>
      <c r="IO38" s="32"/>
      <c r="IP38" s="32"/>
      <c r="IQ38" s="32"/>
      <c r="IR38" s="32"/>
      <c r="IS38" s="32"/>
    </row>
    <row r="39" spans="1:253" s="3" customFormat="1" ht="20.100000000000001" customHeight="1">
      <c r="A39" s="22">
        <v>29</v>
      </c>
      <c r="B39" s="7" t="s">
        <v>787</v>
      </c>
      <c r="C39" s="7" t="s">
        <v>789</v>
      </c>
      <c r="D39" s="7">
        <f t="shared" si="1"/>
        <v>7130</v>
      </c>
      <c r="E39" s="12">
        <v>390000134783</v>
      </c>
      <c r="F39" s="12">
        <v>8534</v>
      </c>
      <c r="G39" s="26" t="s">
        <v>11</v>
      </c>
      <c r="H39" s="18">
        <v>3.6</v>
      </c>
      <c r="I39" s="18" t="s">
        <v>11</v>
      </c>
      <c r="J39" s="12">
        <v>408</v>
      </c>
      <c r="K39" s="31">
        <v>5725</v>
      </c>
      <c r="L39" s="30" t="s">
        <v>792</v>
      </c>
      <c r="M39" s="32"/>
      <c r="N39" s="32"/>
      <c r="O39" s="33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3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3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3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3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3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3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3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3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3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3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3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3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3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3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3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3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3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3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3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3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3"/>
      <c r="IM39" s="32"/>
      <c r="IN39" s="32"/>
      <c r="IO39" s="32"/>
      <c r="IP39" s="32"/>
      <c r="IQ39" s="32"/>
      <c r="IR39" s="32"/>
      <c r="IS39" s="32"/>
    </row>
    <row r="40" spans="1:253" s="3" customFormat="1" ht="20.100000000000001" customHeight="1">
      <c r="A40" s="22">
        <v>30</v>
      </c>
      <c r="B40" s="7" t="s">
        <v>850</v>
      </c>
      <c r="C40" s="7" t="s">
        <v>683</v>
      </c>
      <c r="D40" s="7">
        <f t="shared" si="1"/>
        <v>7272</v>
      </c>
      <c r="E40" s="12" t="s">
        <v>851</v>
      </c>
      <c r="F40" s="12">
        <v>8513</v>
      </c>
      <c r="G40" s="26" t="s">
        <v>11</v>
      </c>
      <c r="H40" s="18" t="s">
        <v>11</v>
      </c>
      <c r="I40" s="18" t="s">
        <v>11</v>
      </c>
      <c r="J40" s="7">
        <v>392</v>
      </c>
      <c r="K40" s="12">
        <v>6030</v>
      </c>
      <c r="L40" s="30" t="s">
        <v>208</v>
      </c>
      <c r="M40" s="32"/>
      <c r="N40" s="32"/>
      <c r="O40" s="33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3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3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3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3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3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3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3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3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3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3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3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3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3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3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3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3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3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3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3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3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3"/>
      <c r="IM40" s="32"/>
      <c r="IN40" s="32"/>
      <c r="IO40" s="32"/>
      <c r="IP40" s="32"/>
      <c r="IQ40" s="32"/>
      <c r="IR40" s="32"/>
      <c r="IS40" s="32"/>
    </row>
    <row r="41" spans="1:253" s="3" customFormat="1" ht="20.100000000000001" customHeight="1">
      <c r="A41" s="22">
        <v>31</v>
      </c>
      <c r="B41" s="7" t="s">
        <v>318</v>
      </c>
      <c r="C41" s="7" t="s">
        <v>319</v>
      </c>
      <c r="D41" s="7">
        <f t="shared" si="1"/>
        <v>7658</v>
      </c>
      <c r="E41" s="12">
        <v>74879724</v>
      </c>
      <c r="F41" s="12">
        <v>8455</v>
      </c>
      <c r="G41" s="26" t="s">
        <v>11</v>
      </c>
      <c r="H41" s="18" t="s">
        <v>11</v>
      </c>
      <c r="I41" s="26" t="s">
        <v>11</v>
      </c>
      <c r="J41" s="7">
        <v>396</v>
      </c>
      <c r="K41" s="12">
        <v>6861</v>
      </c>
      <c r="L41" s="30" t="s">
        <v>208</v>
      </c>
      <c r="M41" s="32"/>
      <c r="N41" s="32"/>
      <c r="O41" s="33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3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3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3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3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3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3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3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3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3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3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3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3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3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3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3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3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3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3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3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3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3"/>
      <c r="IM41" s="32"/>
      <c r="IN41" s="32"/>
      <c r="IO41" s="32"/>
      <c r="IP41" s="32"/>
      <c r="IQ41" s="32"/>
      <c r="IR41" s="32"/>
      <c r="IS41" s="32"/>
    </row>
    <row r="42" spans="1:253" s="3" customFormat="1" ht="20.100000000000001" customHeight="1">
      <c r="A42" s="22">
        <v>32</v>
      </c>
      <c r="B42" s="7" t="s">
        <v>559</v>
      </c>
      <c r="C42" s="7" t="s">
        <v>103</v>
      </c>
      <c r="D42" s="7">
        <f t="shared" si="1"/>
        <v>7230</v>
      </c>
      <c r="E42" s="12" t="s">
        <v>578</v>
      </c>
      <c r="F42" s="12">
        <v>8429</v>
      </c>
      <c r="G42" s="26" t="s">
        <v>11</v>
      </c>
      <c r="H42" s="24" t="s">
        <v>11</v>
      </c>
      <c r="I42" s="12" t="s">
        <v>11</v>
      </c>
      <c r="J42" s="7" t="s">
        <v>270</v>
      </c>
      <c r="K42" s="31">
        <v>6031</v>
      </c>
      <c r="L42" s="30" t="s">
        <v>208</v>
      </c>
      <c r="M42" s="32"/>
      <c r="N42" s="32"/>
      <c r="O42" s="33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3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3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3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3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3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3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3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3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3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3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3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3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3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3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3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3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3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3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3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3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3"/>
      <c r="IM42" s="32"/>
      <c r="IN42" s="32"/>
      <c r="IO42" s="32"/>
      <c r="IP42" s="32"/>
      <c r="IQ42" s="32"/>
      <c r="IR42" s="32"/>
      <c r="IS42" s="32"/>
    </row>
    <row r="43" spans="1:253" s="3" customFormat="1" ht="20.100000000000001" customHeight="1">
      <c r="A43" s="22">
        <v>33</v>
      </c>
      <c r="B43" s="7" t="s">
        <v>716</v>
      </c>
      <c r="C43" s="7" t="s">
        <v>717</v>
      </c>
      <c r="D43" s="7">
        <f t="shared" si="1"/>
        <v>7635</v>
      </c>
      <c r="E43" s="12" t="s">
        <v>718</v>
      </c>
      <c r="F43" s="12">
        <v>8389</v>
      </c>
      <c r="G43" s="26" t="s">
        <v>11</v>
      </c>
      <c r="H43" s="18">
        <v>3.6</v>
      </c>
      <c r="I43" s="18"/>
      <c r="J43" s="12">
        <v>423</v>
      </c>
      <c r="K43" s="31">
        <v>6881</v>
      </c>
      <c r="L43" s="30" t="s">
        <v>208</v>
      </c>
      <c r="M43" s="32"/>
      <c r="N43" s="32"/>
      <c r="O43" s="33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3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3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3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3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3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3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3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3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3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3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3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3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3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3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3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3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3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3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3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3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3"/>
      <c r="IM43" s="32"/>
      <c r="IN43" s="32"/>
      <c r="IO43" s="32"/>
      <c r="IP43" s="32"/>
      <c r="IQ43" s="32"/>
      <c r="IR43" s="32"/>
      <c r="IS43" s="32"/>
    </row>
    <row r="44" spans="1:253" s="3" customFormat="1" ht="20.100000000000001" customHeight="1">
      <c r="A44" s="22">
        <v>34</v>
      </c>
      <c r="B44" s="7" t="s">
        <v>478</v>
      </c>
      <c r="C44" s="7" t="s">
        <v>174</v>
      </c>
      <c r="D44" s="7">
        <f t="shared" si="1"/>
        <v>11971</v>
      </c>
      <c r="E44" s="12">
        <v>48378351</v>
      </c>
      <c r="F44" s="12">
        <v>8347</v>
      </c>
      <c r="G44" s="26" t="s">
        <v>11</v>
      </c>
      <c r="H44" s="18">
        <v>3.6</v>
      </c>
      <c r="I44" s="12" t="s">
        <v>11</v>
      </c>
      <c r="J44" s="7" t="s">
        <v>175</v>
      </c>
      <c r="K44" s="12">
        <v>15595</v>
      </c>
      <c r="L44" s="30" t="s">
        <v>208</v>
      </c>
      <c r="M44" s="32"/>
      <c r="N44" s="32"/>
      <c r="O44" s="33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3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3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3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3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3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3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3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3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3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3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3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3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3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3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3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3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3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3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3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3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3"/>
      <c r="IM44" s="32"/>
      <c r="IN44" s="32"/>
      <c r="IO44" s="32"/>
      <c r="IP44" s="32"/>
      <c r="IQ44" s="32"/>
      <c r="IR44" s="32"/>
      <c r="IS44" s="32"/>
    </row>
    <row r="45" spans="1:253" s="3" customFormat="1" ht="20.100000000000001" customHeight="1">
      <c r="A45" s="22">
        <v>35</v>
      </c>
      <c r="B45" s="7" t="s">
        <v>480</v>
      </c>
      <c r="C45" s="7" t="s">
        <v>269</v>
      </c>
      <c r="D45" s="7">
        <f t="shared" si="1"/>
        <v>7158</v>
      </c>
      <c r="E45" s="12">
        <v>74941638</v>
      </c>
      <c r="F45" s="12">
        <v>8285</v>
      </c>
      <c r="G45" s="26" t="s">
        <v>11</v>
      </c>
      <c r="H45" s="18">
        <v>3.5</v>
      </c>
      <c r="I45" s="12" t="s">
        <v>11</v>
      </c>
      <c r="J45" s="7" t="s">
        <v>270</v>
      </c>
      <c r="K45" s="31">
        <v>6031</v>
      </c>
      <c r="L45" s="30" t="s">
        <v>208</v>
      </c>
      <c r="M45" s="32"/>
      <c r="N45" s="32"/>
      <c r="O45" s="33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3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3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3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3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3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3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3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3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3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3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3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3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3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3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3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3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3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3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3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3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3"/>
      <c r="IM45" s="32"/>
      <c r="IN45" s="32"/>
      <c r="IO45" s="32"/>
      <c r="IP45" s="32"/>
      <c r="IQ45" s="32"/>
      <c r="IR45" s="32"/>
      <c r="IS45" s="32"/>
    </row>
    <row r="46" spans="1:253" s="3" customFormat="1" ht="20.100000000000001" customHeight="1">
      <c r="A46" s="22">
        <v>36</v>
      </c>
      <c r="B46" s="7" t="s">
        <v>554</v>
      </c>
      <c r="C46" s="7" t="s">
        <v>564</v>
      </c>
      <c r="D46" s="7">
        <f t="shared" si="1"/>
        <v>7558</v>
      </c>
      <c r="E46" s="12" t="s">
        <v>573</v>
      </c>
      <c r="F46" s="12">
        <v>8254</v>
      </c>
      <c r="G46" s="26" t="s">
        <v>11</v>
      </c>
      <c r="H46" s="24" t="s">
        <v>11</v>
      </c>
      <c r="I46" s="12" t="s">
        <v>11</v>
      </c>
      <c r="J46" s="7">
        <v>398</v>
      </c>
      <c r="K46" s="31">
        <v>6861</v>
      </c>
      <c r="L46" s="30" t="s">
        <v>208</v>
      </c>
      <c r="M46" s="32"/>
      <c r="N46" s="32"/>
      <c r="O46" s="33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3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3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3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3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3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3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3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3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3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3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3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3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3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3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3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3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3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3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3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3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3"/>
      <c r="IM46" s="32"/>
      <c r="IN46" s="32"/>
      <c r="IO46" s="32"/>
      <c r="IP46" s="32"/>
      <c r="IQ46" s="32"/>
      <c r="IR46" s="32"/>
      <c r="IS46" s="32"/>
    </row>
    <row r="47" spans="1:253" s="3" customFormat="1" ht="20.100000000000001" customHeight="1">
      <c r="A47" s="22">
        <v>37</v>
      </c>
      <c r="B47" s="7" t="s">
        <v>475</v>
      </c>
      <c r="C47" s="7" t="s">
        <v>235</v>
      </c>
      <c r="D47" s="7">
        <f t="shared" si="1"/>
        <v>11841</v>
      </c>
      <c r="E47" s="12">
        <v>20556021</v>
      </c>
      <c r="F47" s="12">
        <v>8087</v>
      </c>
      <c r="G47" s="26" t="s">
        <v>11</v>
      </c>
      <c r="H47" s="18">
        <v>3.6</v>
      </c>
      <c r="I47" s="12" t="s">
        <v>11</v>
      </c>
      <c r="J47" s="31" t="s">
        <v>175</v>
      </c>
      <c r="K47" s="12">
        <v>15595</v>
      </c>
      <c r="L47" s="30" t="s">
        <v>208</v>
      </c>
      <c r="M47" s="32"/>
      <c r="N47" s="32"/>
      <c r="O47" s="33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3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3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3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3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3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3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3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3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3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3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3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3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3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3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3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3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3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3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3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3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3"/>
      <c r="IM47" s="32"/>
      <c r="IN47" s="32"/>
      <c r="IO47" s="32"/>
      <c r="IP47" s="32"/>
      <c r="IQ47" s="32"/>
      <c r="IR47" s="32"/>
      <c r="IS47" s="32"/>
    </row>
    <row r="48" spans="1:253" s="3" customFormat="1" ht="20.100000000000001" customHeight="1">
      <c r="A48" s="22">
        <v>38</v>
      </c>
      <c r="B48" s="7" t="s">
        <v>482</v>
      </c>
      <c r="C48" s="7" t="s">
        <v>441</v>
      </c>
      <c r="D48" s="7">
        <f t="shared" si="1"/>
        <v>7187</v>
      </c>
      <c r="E48" s="12" t="s">
        <v>442</v>
      </c>
      <c r="F48" s="12">
        <v>7978</v>
      </c>
      <c r="G48" s="26" t="s">
        <v>11</v>
      </c>
      <c r="H48" s="18">
        <v>3.6</v>
      </c>
      <c r="I48" s="12" t="s">
        <v>11</v>
      </c>
      <c r="J48" s="7">
        <v>397</v>
      </c>
      <c r="K48" s="31">
        <v>6396</v>
      </c>
      <c r="L48" s="30" t="s">
        <v>208</v>
      </c>
      <c r="M48" s="32"/>
      <c r="N48" s="33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3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3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3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3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3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3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3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3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3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3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3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3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3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3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3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3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3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3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3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3"/>
      <c r="IL48" s="32"/>
      <c r="IM48" s="32"/>
      <c r="IN48" s="32"/>
      <c r="IO48" s="32"/>
      <c r="IP48" s="32"/>
      <c r="IQ48" s="32"/>
      <c r="IR48" s="32"/>
    </row>
    <row r="49" spans="1:254" s="3" customFormat="1" ht="20.100000000000001" customHeight="1">
      <c r="A49" s="22">
        <v>39</v>
      </c>
      <c r="B49" s="7" t="s">
        <v>557</v>
      </c>
      <c r="C49" s="7" t="s">
        <v>567</v>
      </c>
      <c r="D49" s="7">
        <f t="shared" si="1"/>
        <v>7111</v>
      </c>
      <c r="E49" s="12" t="s">
        <v>576</v>
      </c>
      <c r="F49" s="12">
        <v>7956</v>
      </c>
      <c r="G49" s="26" t="s">
        <v>11</v>
      </c>
      <c r="H49" s="24" t="s">
        <v>11</v>
      </c>
      <c r="I49" s="12" t="s">
        <v>11</v>
      </c>
      <c r="J49" s="7">
        <v>419</v>
      </c>
      <c r="K49" s="31">
        <v>6266</v>
      </c>
      <c r="L49" s="30" t="s">
        <v>208</v>
      </c>
      <c r="M49" s="32"/>
      <c r="N49" s="32"/>
      <c r="O49" s="33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3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3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3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3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3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3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3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3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3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3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3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3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3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3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3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3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3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3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3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3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3"/>
      <c r="IM49" s="32"/>
      <c r="IN49" s="32"/>
      <c r="IO49" s="32"/>
      <c r="IP49" s="32"/>
      <c r="IQ49" s="32"/>
      <c r="IR49" s="32"/>
      <c r="IS49" s="32"/>
    </row>
    <row r="50" spans="1:254" s="3" customFormat="1" ht="20.100000000000001" customHeight="1">
      <c r="A50" s="22">
        <v>40</v>
      </c>
      <c r="B50" s="7" t="s">
        <v>155</v>
      </c>
      <c r="C50" s="7" t="s">
        <v>156</v>
      </c>
      <c r="D50" s="7">
        <f t="shared" si="1"/>
        <v>9813</v>
      </c>
      <c r="E50" s="12" t="s">
        <v>157</v>
      </c>
      <c r="F50" s="12">
        <v>7908</v>
      </c>
      <c r="G50" s="26" t="s">
        <v>11</v>
      </c>
      <c r="H50" s="18" t="s">
        <v>11</v>
      </c>
      <c r="I50" s="12" t="s">
        <v>11</v>
      </c>
      <c r="J50" s="31">
        <v>24111073</v>
      </c>
      <c r="K50" s="12">
        <v>11717</v>
      </c>
      <c r="L50" s="30" t="s">
        <v>279</v>
      </c>
      <c r="M50" s="32"/>
      <c r="N50" s="33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3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3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3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3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3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3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3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3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3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3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3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3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3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3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3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3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3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3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3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3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3"/>
      <c r="IL50" s="32"/>
      <c r="IM50" s="32"/>
      <c r="IN50" s="32"/>
      <c r="IO50" s="32"/>
      <c r="IP50" s="32"/>
      <c r="IQ50" s="32"/>
      <c r="IR50" s="32"/>
    </row>
    <row r="51" spans="1:254" s="3" customFormat="1" ht="20.100000000000001" customHeight="1">
      <c r="A51" s="22">
        <v>41</v>
      </c>
      <c r="B51" s="7" t="s">
        <v>561</v>
      </c>
      <c r="C51" s="7" t="s">
        <v>570</v>
      </c>
      <c r="D51" s="7">
        <f t="shared" si="1"/>
        <v>8855</v>
      </c>
      <c r="E51" s="12" t="s">
        <v>579</v>
      </c>
      <c r="F51" s="12">
        <v>7907</v>
      </c>
      <c r="G51" s="26" t="s">
        <v>11</v>
      </c>
      <c r="H51" s="24" t="s">
        <v>11</v>
      </c>
      <c r="I51" s="12" t="s">
        <v>11</v>
      </c>
      <c r="J51" s="7" t="s">
        <v>582</v>
      </c>
      <c r="K51" s="31">
        <v>9802</v>
      </c>
      <c r="L51" s="30" t="s">
        <v>208</v>
      </c>
      <c r="M51" s="32"/>
      <c r="N51" s="32"/>
      <c r="O51" s="33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3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3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3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3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3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3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3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3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3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3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3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3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3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3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3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3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3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3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3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3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3"/>
      <c r="IM51" s="32"/>
      <c r="IN51" s="32"/>
      <c r="IO51" s="32"/>
      <c r="IP51" s="32"/>
      <c r="IQ51" s="32"/>
      <c r="IR51" s="32"/>
      <c r="IS51" s="32"/>
    </row>
    <row r="52" spans="1:254" s="3" customFormat="1" ht="20.100000000000001" customHeight="1">
      <c r="A52" s="22">
        <v>42</v>
      </c>
      <c r="B52" s="7" t="s">
        <v>988</v>
      </c>
      <c r="C52" s="7" t="s">
        <v>519</v>
      </c>
      <c r="D52" s="7">
        <f t="shared" si="1"/>
        <v>8992</v>
      </c>
      <c r="E52" s="12" t="s">
        <v>989</v>
      </c>
      <c r="F52" s="12">
        <v>7893</v>
      </c>
      <c r="G52" s="26" t="s">
        <v>11</v>
      </c>
      <c r="H52" s="18"/>
      <c r="I52" s="18"/>
      <c r="J52" s="38" t="s">
        <v>990</v>
      </c>
      <c r="K52" s="31">
        <v>10090</v>
      </c>
      <c r="L52" s="141" t="s">
        <v>1039</v>
      </c>
      <c r="M52" s="32"/>
      <c r="N52" s="32"/>
      <c r="O52" s="33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3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3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3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3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3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3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3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3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3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3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3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3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3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3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3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3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3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3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3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3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3"/>
      <c r="IM52" s="32"/>
      <c r="IN52" s="32"/>
      <c r="IO52" s="32"/>
      <c r="IP52" s="32"/>
      <c r="IQ52" s="32"/>
      <c r="IR52" s="32"/>
      <c r="IS52" s="32"/>
    </row>
    <row r="53" spans="1:254" s="3" customFormat="1" ht="20.100000000000001" customHeight="1">
      <c r="A53" s="22">
        <v>43</v>
      </c>
      <c r="B53" s="7" t="s">
        <v>690</v>
      </c>
      <c r="C53" s="7" t="s">
        <v>691</v>
      </c>
      <c r="D53" s="7">
        <f t="shared" si="1"/>
        <v>7329</v>
      </c>
      <c r="E53" s="12">
        <v>390000144275</v>
      </c>
      <c r="F53" s="12">
        <v>7797</v>
      </c>
      <c r="G53" s="26" t="s">
        <v>11</v>
      </c>
      <c r="H53" s="18">
        <v>3.5</v>
      </c>
      <c r="I53" s="12" t="s">
        <v>11</v>
      </c>
      <c r="J53" s="31">
        <v>403</v>
      </c>
      <c r="K53" s="12">
        <v>6861</v>
      </c>
      <c r="L53" s="30" t="s">
        <v>208</v>
      </c>
      <c r="M53" s="32"/>
      <c r="N53" s="32"/>
      <c r="O53" s="33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3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3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3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3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3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3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3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3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3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3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3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3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3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3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3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3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3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3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3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3"/>
      <c r="IM53" s="32"/>
      <c r="IN53" s="32"/>
      <c r="IO53" s="32"/>
      <c r="IP53" s="32"/>
      <c r="IQ53" s="32"/>
      <c r="IR53" s="32"/>
      <c r="IS53" s="32"/>
    </row>
    <row r="54" spans="1:254" s="3" customFormat="1" ht="20.100000000000001" customHeight="1">
      <c r="A54" s="22">
        <v>44</v>
      </c>
      <c r="B54" s="7" t="s">
        <v>1097</v>
      </c>
      <c r="C54" s="7" t="s">
        <v>1099</v>
      </c>
      <c r="D54" s="7">
        <f t="shared" si="1"/>
        <v>7274</v>
      </c>
      <c r="E54" s="12">
        <v>39000046584</v>
      </c>
      <c r="F54" s="12">
        <v>7687</v>
      </c>
      <c r="G54" s="26" t="s">
        <v>11</v>
      </c>
      <c r="H54" s="18">
        <v>4.4000000000000004</v>
      </c>
      <c r="I54" s="12"/>
      <c r="J54" s="12" t="s">
        <v>1101</v>
      </c>
      <c r="K54" s="31">
        <v>6861</v>
      </c>
      <c r="L54" s="30" t="s">
        <v>208</v>
      </c>
      <c r="M54" s="32"/>
      <c r="N54" s="32"/>
      <c r="O54" s="33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3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3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3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3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3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3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3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3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3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3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3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3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3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3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3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3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3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3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3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3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3"/>
      <c r="IM54" s="32"/>
      <c r="IN54" s="32"/>
      <c r="IO54" s="32"/>
      <c r="IP54" s="32"/>
      <c r="IQ54" s="32"/>
      <c r="IR54" s="32"/>
      <c r="IS54" s="32"/>
    </row>
    <row r="55" spans="1:254" s="3" customFormat="1" ht="20.100000000000001" customHeight="1">
      <c r="A55" s="22">
        <v>45</v>
      </c>
      <c r="B55" s="7" t="s">
        <v>476</v>
      </c>
      <c r="C55" s="7" t="s">
        <v>116</v>
      </c>
      <c r="D55" s="7">
        <f t="shared" si="1"/>
        <v>11613</v>
      </c>
      <c r="E55" s="12">
        <v>48370230</v>
      </c>
      <c r="F55" s="12">
        <v>7631</v>
      </c>
      <c r="G55" s="26" t="s">
        <v>11</v>
      </c>
      <c r="H55" s="18">
        <v>3.6</v>
      </c>
      <c r="I55" s="12" t="s">
        <v>11</v>
      </c>
      <c r="J55" s="12" t="s">
        <v>113</v>
      </c>
      <c r="K55" s="31">
        <v>15595</v>
      </c>
      <c r="L55" s="30" t="s">
        <v>208</v>
      </c>
      <c r="M55" s="32"/>
      <c r="N55" s="32"/>
      <c r="O55" s="32"/>
      <c r="P55" s="33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3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3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3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3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3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3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3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3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3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3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3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3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3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3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3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3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3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3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3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3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3"/>
      <c r="IN55" s="32"/>
      <c r="IO55" s="32"/>
      <c r="IP55" s="32"/>
      <c r="IQ55" s="32"/>
      <c r="IR55" s="32"/>
      <c r="IS55" s="32"/>
      <c r="IT55" s="32"/>
    </row>
    <row r="56" spans="1:254" s="3" customFormat="1" ht="20.100000000000001" customHeight="1">
      <c r="A56" s="22">
        <v>46</v>
      </c>
      <c r="B56" s="7" t="s">
        <v>703</v>
      </c>
      <c r="C56" s="7" t="s">
        <v>704</v>
      </c>
      <c r="D56" s="7">
        <f t="shared" si="1"/>
        <v>7167</v>
      </c>
      <c r="E56" s="12">
        <v>74942313</v>
      </c>
      <c r="F56" s="12">
        <v>7472</v>
      </c>
      <c r="G56" s="26" t="s">
        <v>11</v>
      </c>
      <c r="H56" s="18">
        <v>3.8</v>
      </c>
      <c r="I56" s="12" t="s">
        <v>11</v>
      </c>
      <c r="J56" s="12">
        <v>403</v>
      </c>
      <c r="K56" s="31">
        <v>6861</v>
      </c>
      <c r="L56" s="30" t="s">
        <v>208</v>
      </c>
      <c r="M56" s="32"/>
      <c r="N56" s="32"/>
      <c r="O56" s="33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3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3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3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3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3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3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3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3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3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3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3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3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3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3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3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3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3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3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3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3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3"/>
      <c r="IM56" s="32"/>
      <c r="IN56" s="32"/>
      <c r="IO56" s="32"/>
      <c r="IP56" s="32"/>
      <c r="IQ56" s="32"/>
      <c r="IR56" s="32"/>
      <c r="IS56" s="32"/>
    </row>
    <row r="57" spans="1:254" s="3" customFormat="1" ht="20.100000000000001" customHeight="1">
      <c r="A57" s="22">
        <v>47</v>
      </c>
      <c r="B57" s="7" t="s">
        <v>788</v>
      </c>
      <c r="C57" s="7" t="s">
        <v>790</v>
      </c>
      <c r="D57" s="7">
        <f t="shared" si="1"/>
        <v>7130</v>
      </c>
      <c r="E57" s="12" t="s">
        <v>791</v>
      </c>
      <c r="F57" s="12">
        <v>7398</v>
      </c>
      <c r="G57" s="26" t="s">
        <v>11</v>
      </c>
      <c r="H57" s="18">
        <v>3.5</v>
      </c>
      <c r="I57" s="18" t="s">
        <v>11</v>
      </c>
      <c r="J57" s="12">
        <v>398</v>
      </c>
      <c r="K57" s="31">
        <v>6861</v>
      </c>
      <c r="L57" s="30" t="s">
        <v>792</v>
      </c>
      <c r="M57" s="32"/>
      <c r="N57" s="32"/>
      <c r="O57" s="32"/>
      <c r="P57" s="33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3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3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3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3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3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3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3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3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3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3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3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3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3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3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3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3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3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3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3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3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3"/>
      <c r="IN57" s="32"/>
      <c r="IO57" s="32"/>
      <c r="IP57" s="32"/>
      <c r="IQ57" s="32"/>
      <c r="IR57" s="32"/>
      <c r="IS57" s="32"/>
      <c r="IT57" s="32"/>
    </row>
    <row r="58" spans="1:254" s="3" customFormat="1" ht="20.100000000000001" customHeight="1">
      <c r="A58" s="22">
        <v>48</v>
      </c>
      <c r="B58" s="7" t="s">
        <v>562</v>
      </c>
      <c r="C58" s="7" t="s">
        <v>571</v>
      </c>
      <c r="D58" s="7">
        <f t="shared" si="1"/>
        <v>8737</v>
      </c>
      <c r="E58" s="12" t="s">
        <v>580</v>
      </c>
      <c r="F58" s="12">
        <v>7386</v>
      </c>
      <c r="G58" s="26" t="s">
        <v>11</v>
      </c>
      <c r="H58" s="24" t="s">
        <v>11</v>
      </c>
      <c r="I58" s="12" t="s">
        <v>11</v>
      </c>
      <c r="J58" s="7" t="s">
        <v>583</v>
      </c>
      <c r="K58" s="31">
        <v>10087</v>
      </c>
      <c r="L58" s="30" t="s">
        <v>208</v>
      </c>
      <c r="M58" s="32"/>
      <c r="N58" s="32"/>
      <c r="O58" s="32"/>
      <c r="P58" s="33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3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3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3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3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3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3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3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3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3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3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3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3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3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3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3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3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3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3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3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3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3"/>
      <c r="IN58" s="32"/>
      <c r="IO58" s="32"/>
      <c r="IP58" s="32"/>
      <c r="IQ58" s="32"/>
      <c r="IR58" s="32"/>
      <c r="IS58" s="32"/>
      <c r="IT58" s="32"/>
    </row>
    <row r="59" spans="1:254" s="3" customFormat="1" ht="20.100000000000001" customHeight="1">
      <c r="A59" s="22">
        <v>49</v>
      </c>
      <c r="B59" s="7" t="s">
        <v>1098</v>
      </c>
      <c r="C59" s="7" t="s">
        <v>1257</v>
      </c>
      <c r="D59" s="7">
        <f t="shared" si="1"/>
        <v>7113</v>
      </c>
      <c r="E59" s="12" t="s">
        <v>1100</v>
      </c>
      <c r="F59" s="12">
        <v>7323</v>
      </c>
      <c r="G59" s="26" t="s">
        <v>11</v>
      </c>
      <c r="H59" s="24" t="s">
        <v>11</v>
      </c>
      <c r="I59" s="12"/>
      <c r="J59" s="12" t="s">
        <v>1102</v>
      </c>
      <c r="K59" s="31">
        <v>6903</v>
      </c>
      <c r="L59" s="30" t="s">
        <v>208</v>
      </c>
      <c r="M59" s="32"/>
      <c r="N59" s="32"/>
      <c r="O59" s="32"/>
      <c r="P59" s="33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3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3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3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3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3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3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3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3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3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3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3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3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3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3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3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3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3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3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3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3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3"/>
      <c r="IN59" s="32"/>
      <c r="IO59" s="32"/>
      <c r="IP59" s="32"/>
      <c r="IQ59" s="32"/>
      <c r="IR59" s="32"/>
      <c r="IS59" s="32"/>
      <c r="IT59" s="32"/>
    </row>
    <row r="60" spans="1:254" s="3" customFormat="1" ht="20.100000000000001" customHeight="1">
      <c r="A60" s="22">
        <v>50</v>
      </c>
      <c r="B60" s="7" t="s">
        <v>607</v>
      </c>
      <c r="C60" s="7" t="s">
        <v>608</v>
      </c>
      <c r="D60" s="7">
        <f t="shared" si="1"/>
        <v>7322</v>
      </c>
      <c r="E60" s="12">
        <v>390000024522</v>
      </c>
      <c r="F60" s="12">
        <v>7257</v>
      </c>
      <c r="G60" s="26" t="s">
        <v>11</v>
      </c>
      <c r="H60" s="18">
        <v>3.7</v>
      </c>
      <c r="I60" s="12" t="s">
        <v>11</v>
      </c>
      <c r="J60" s="7">
        <v>430</v>
      </c>
      <c r="K60" s="12">
        <v>7386</v>
      </c>
      <c r="L60" s="30" t="s">
        <v>208</v>
      </c>
      <c r="M60" s="32"/>
      <c r="N60" s="32"/>
      <c r="O60" s="32"/>
      <c r="P60" s="33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3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3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3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3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3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3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3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3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3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3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3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3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3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3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3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3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3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3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3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3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3"/>
      <c r="IN60" s="32"/>
      <c r="IO60" s="32"/>
      <c r="IP60" s="32"/>
      <c r="IQ60" s="32"/>
      <c r="IR60" s="32"/>
      <c r="IS60" s="32"/>
      <c r="IT60" s="32"/>
    </row>
    <row r="61" spans="1:254" s="3" customFormat="1" ht="20.100000000000001" customHeight="1">
      <c r="A61" s="22">
        <v>51</v>
      </c>
      <c r="B61" s="7" t="s">
        <v>682</v>
      </c>
      <c r="C61" s="7" t="s">
        <v>683</v>
      </c>
      <c r="D61" s="7">
        <f t="shared" si="1"/>
        <v>7007</v>
      </c>
      <c r="E61" s="12">
        <v>74877693</v>
      </c>
      <c r="F61" s="12">
        <v>7153</v>
      </c>
      <c r="G61" s="26" t="s">
        <v>11</v>
      </c>
      <c r="H61" s="18">
        <v>3.6</v>
      </c>
      <c r="I61" s="12" t="s">
        <v>11</v>
      </c>
      <c r="J61" s="12">
        <v>398</v>
      </c>
      <c r="K61" s="31">
        <v>6861</v>
      </c>
      <c r="L61" s="30" t="s">
        <v>208</v>
      </c>
      <c r="M61" s="32"/>
      <c r="N61" s="32"/>
      <c r="O61" s="32"/>
      <c r="P61" s="33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3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3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3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3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3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3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3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3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3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3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3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3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3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3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3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3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3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3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3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3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3"/>
      <c r="IN61" s="32"/>
      <c r="IO61" s="32"/>
      <c r="IP61" s="32"/>
      <c r="IQ61" s="32"/>
      <c r="IR61" s="32"/>
      <c r="IS61" s="32"/>
      <c r="IT61" s="32"/>
    </row>
    <row r="62" spans="1:254" s="3" customFormat="1" ht="20.100000000000001" customHeight="1">
      <c r="A62" s="22">
        <v>52</v>
      </c>
      <c r="B62" s="7" t="s">
        <v>483</v>
      </c>
      <c r="C62" s="7" t="s">
        <v>443</v>
      </c>
      <c r="D62" s="7">
        <f t="shared" si="1"/>
        <v>7021</v>
      </c>
      <c r="E62" s="12">
        <v>75986572</v>
      </c>
      <c r="F62" s="12">
        <v>7138</v>
      </c>
      <c r="G62" s="26" t="s">
        <v>11</v>
      </c>
      <c r="H62" s="18">
        <v>3.7</v>
      </c>
      <c r="I62" s="12" t="s">
        <v>11</v>
      </c>
      <c r="J62" s="12">
        <v>313</v>
      </c>
      <c r="K62" s="31">
        <v>6903</v>
      </c>
      <c r="L62" s="30" t="s">
        <v>208</v>
      </c>
      <c r="M62" s="32"/>
      <c r="N62" s="32"/>
      <c r="O62" s="32"/>
      <c r="P62" s="33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3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3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3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3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3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3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3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3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3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3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3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3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3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3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3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3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3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3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3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3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3"/>
      <c r="IN62" s="32"/>
      <c r="IO62" s="32"/>
      <c r="IP62" s="32"/>
      <c r="IQ62" s="32"/>
      <c r="IR62" s="32"/>
      <c r="IS62" s="32"/>
      <c r="IT62" s="32"/>
    </row>
    <row r="63" spans="1:254" s="3" customFormat="1" ht="20.100000000000001" customHeight="1">
      <c r="A63" s="22">
        <v>53</v>
      </c>
      <c r="B63" s="7" t="s">
        <v>485</v>
      </c>
      <c r="C63" s="7" t="s">
        <v>445</v>
      </c>
      <c r="D63" s="7">
        <f t="shared" ref="D63:D79" si="2">ROUND((F63+K63)/2,0)</f>
        <v>6997</v>
      </c>
      <c r="E63" s="12">
        <v>48382297</v>
      </c>
      <c r="F63" s="12">
        <v>7132</v>
      </c>
      <c r="G63" s="26" t="s">
        <v>11</v>
      </c>
      <c r="H63" s="18">
        <v>3.7</v>
      </c>
      <c r="I63" s="12" t="s">
        <v>11</v>
      </c>
      <c r="J63" s="12">
        <v>398</v>
      </c>
      <c r="K63" s="31">
        <v>6861</v>
      </c>
      <c r="L63" s="30" t="s">
        <v>208</v>
      </c>
      <c r="M63" s="32"/>
      <c r="N63" s="32"/>
      <c r="O63" s="32"/>
      <c r="P63" s="33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3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3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3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3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3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3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3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3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3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3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3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3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3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3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3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3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3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3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3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3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3"/>
      <c r="IN63" s="32"/>
      <c r="IO63" s="32"/>
      <c r="IP63" s="32"/>
      <c r="IQ63" s="32"/>
      <c r="IR63" s="32"/>
      <c r="IS63" s="32"/>
      <c r="IT63" s="32"/>
    </row>
    <row r="64" spans="1:254" s="3" customFormat="1" ht="20.100000000000001" customHeight="1">
      <c r="A64" s="22">
        <v>54</v>
      </c>
      <c r="B64" s="7" t="s">
        <v>487</v>
      </c>
      <c r="C64" s="7" t="s">
        <v>460</v>
      </c>
      <c r="D64" s="7">
        <f t="shared" si="2"/>
        <v>6438</v>
      </c>
      <c r="E64" s="12">
        <v>74941638</v>
      </c>
      <c r="F64" s="12">
        <v>7117</v>
      </c>
      <c r="G64" s="26" t="s">
        <v>11</v>
      </c>
      <c r="H64" s="18" t="s">
        <v>11</v>
      </c>
      <c r="I64" s="18" t="s">
        <v>11</v>
      </c>
      <c r="J64" s="12" t="s">
        <v>461</v>
      </c>
      <c r="K64" s="31">
        <v>5759</v>
      </c>
      <c r="L64" s="30" t="s">
        <v>208</v>
      </c>
      <c r="M64" s="32"/>
      <c r="N64" s="32"/>
      <c r="O64" s="32"/>
      <c r="P64" s="33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3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3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3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3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3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3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3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3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3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3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3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3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3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3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3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3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3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3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3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3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3"/>
      <c r="IN64" s="32"/>
      <c r="IO64" s="32"/>
      <c r="IP64" s="32"/>
      <c r="IQ64" s="32"/>
      <c r="IR64" s="32"/>
      <c r="IS64" s="32"/>
      <c r="IT64" s="32"/>
    </row>
    <row r="65" spans="1:254" s="3" customFormat="1" ht="20.100000000000001" customHeight="1">
      <c r="A65" s="22">
        <v>55</v>
      </c>
      <c r="B65" s="7" t="s">
        <v>684</v>
      </c>
      <c r="C65" s="7" t="s">
        <v>685</v>
      </c>
      <c r="D65" s="7">
        <f t="shared" si="2"/>
        <v>10222</v>
      </c>
      <c r="E65" s="12">
        <v>74719345</v>
      </c>
      <c r="F65" s="12">
        <v>7043</v>
      </c>
      <c r="G65" s="26" t="s">
        <v>11</v>
      </c>
      <c r="H65" s="18">
        <v>3.6</v>
      </c>
      <c r="I65" s="12" t="s">
        <v>11</v>
      </c>
      <c r="J65" s="12">
        <v>311</v>
      </c>
      <c r="K65" s="31">
        <v>13401</v>
      </c>
      <c r="L65" s="30" t="s">
        <v>208</v>
      </c>
      <c r="M65" s="32"/>
      <c r="N65" s="32"/>
      <c r="O65" s="32"/>
      <c r="P65" s="33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3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3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3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3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3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3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3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3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3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3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3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3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3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3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3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3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3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3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3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3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3"/>
      <c r="IN65" s="32"/>
      <c r="IO65" s="32"/>
      <c r="IP65" s="32"/>
      <c r="IQ65" s="32"/>
      <c r="IR65" s="32"/>
      <c r="IS65" s="32"/>
      <c r="IT65" s="32"/>
    </row>
    <row r="66" spans="1:254" s="3" customFormat="1" ht="20.100000000000001" customHeight="1">
      <c r="A66" s="22">
        <v>56</v>
      </c>
      <c r="B66" s="7" t="s">
        <v>1269</v>
      </c>
      <c r="C66" s="7" t="s">
        <v>1267</v>
      </c>
      <c r="D66" s="7">
        <f>ROUND((F66+K66)/2,0)</f>
        <v>8776</v>
      </c>
      <c r="E66" s="12">
        <v>390000162277</v>
      </c>
      <c r="F66" s="12">
        <v>6265</v>
      </c>
      <c r="G66" s="26" t="s">
        <v>11</v>
      </c>
      <c r="H66" s="18">
        <v>3.6</v>
      </c>
      <c r="I66" s="12" t="s">
        <v>11</v>
      </c>
      <c r="J66" s="12" t="s">
        <v>1268</v>
      </c>
      <c r="K66" s="31">
        <v>11286</v>
      </c>
      <c r="L66" s="30" t="s">
        <v>208</v>
      </c>
      <c r="M66" s="32"/>
      <c r="N66" s="32"/>
      <c r="O66" s="32"/>
      <c r="P66" s="33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3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3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3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3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3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3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3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3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3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3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3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3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3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3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3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3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3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3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3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3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3"/>
      <c r="IN66" s="32"/>
      <c r="IO66" s="32"/>
      <c r="IP66" s="32"/>
      <c r="IQ66" s="32"/>
      <c r="IR66" s="32"/>
      <c r="IS66" s="32"/>
      <c r="IT66" s="32"/>
    </row>
    <row r="67" spans="1:254" s="3" customFormat="1" ht="20.100000000000001" customHeight="1">
      <c r="A67" s="22">
        <v>57</v>
      </c>
      <c r="B67" s="7" t="s">
        <v>481</v>
      </c>
      <c r="C67" s="7" t="s">
        <v>312</v>
      </c>
      <c r="D67" s="7">
        <f t="shared" si="2"/>
        <v>8499</v>
      </c>
      <c r="E67" s="12">
        <v>74719881</v>
      </c>
      <c r="F67" s="12">
        <v>6907</v>
      </c>
      <c r="G67" s="26" t="s">
        <v>11</v>
      </c>
      <c r="H67" s="24" t="s">
        <v>11</v>
      </c>
      <c r="I67" s="12" t="s">
        <v>11</v>
      </c>
      <c r="J67" s="31">
        <v>113</v>
      </c>
      <c r="K67" s="20">
        <v>10090</v>
      </c>
      <c r="L67" s="30" t="s">
        <v>208</v>
      </c>
      <c r="M67" s="32"/>
      <c r="N67" s="32"/>
      <c r="O67" s="32"/>
      <c r="P67" s="33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3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3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3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3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3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3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3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3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3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3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3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3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3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3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3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3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3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3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3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3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3"/>
      <c r="IN67" s="32"/>
      <c r="IO67" s="32"/>
      <c r="IP67" s="32"/>
      <c r="IQ67" s="32"/>
      <c r="IR67" s="32"/>
      <c r="IS67" s="32"/>
      <c r="IT67" s="32"/>
    </row>
    <row r="68" spans="1:254" s="3" customFormat="1" ht="20.100000000000001" customHeight="1">
      <c r="A68" s="22">
        <v>58</v>
      </c>
      <c r="B68" s="7" t="s">
        <v>558</v>
      </c>
      <c r="C68" s="7" t="s">
        <v>568</v>
      </c>
      <c r="D68" s="7">
        <f t="shared" si="2"/>
        <v>10092</v>
      </c>
      <c r="E68" s="12" t="s">
        <v>577</v>
      </c>
      <c r="F68" s="12">
        <v>6783</v>
      </c>
      <c r="G68" s="26" t="s">
        <v>11</v>
      </c>
      <c r="H68" s="24" t="s">
        <v>11</v>
      </c>
      <c r="I68" s="12" t="s">
        <v>11</v>
      </c>
      <c r="J68" s="7" t="s">
        <v>581</v>
      </c>
      <c r="K68" s="31">
        <v>13401</v>
      </c>
      <c r="L68" s="30" t="s">
        <v>208</v>
      </c>
      <c r="M68" s="32"/>
      <c r="N68" s="32"/>
      <c r="O68" s="32"/>
      <c r="P68" s="33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3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3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3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3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3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3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3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3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3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3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3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3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3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3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3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3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3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3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3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3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3"/>
      <c r="IN68" s="32"/>
      <c r="IO68" s="32"/>
      <c r="IP68" s="32"/>
      <c r="IQ68" s="32"/>
      <c r="IR68" s="32"/>
      <c r="IS68" s="32"/>
      <c r="IT68" s="32"/>
    </row>
    <row r="69" spans="1:254" s="3" customFormat="1" ht="20.100000000000001" customHeight="1">
      <c r="A69" s="22">
        <v>59</v>
      </c>
      <c r="B69" s="7" t="s">
        <v>677</v>
      </c>
      <c r="C69" s="7" t="s">
        <v>678</v>
      </c>
      <c r="D69" s="7">
        <f t="shared" si="2"/>
        <v>10566</v>
      </c>
      <c r="E69" s="12">
        <v>390000159777</v>
      </c>
      <c r="F69" s="12">
        <v>6738</v>
      </c>
      <c r="G69" s="26" t="s">
        <v>11</v>
      </c>
      <c r="H69" s="18" t="s">
        <v>11</v>
      </c>
      <c r="I69" s="12" t="s">
        <v>11</v>
      </c>
      <c r="J69" s="12" t="s">
        <v>679</v>
      </c>
      <c r="K69" s="31">
        <v>14393</v>
      </c>
      <c r="L69" s="30" t="s">
        <v>208</v>
      </c>
      <c r="M69" s="32"/>
      <c r="N69" s="32"/>
      <c r="O69" s="32"/>
      <c r="P69" s="33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3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3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3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3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3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3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3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3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3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3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3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3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3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3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3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3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3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3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3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3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3"/>
      <c r="IN69" s="32"/>
      <c r="IO69" s="32"/>
      <c r="IP69" s="32"/>
      <c r="IQ69" s="32"/>
      <c r="IR69" s="32"/>
      <c r="IS69" s="32"/>
      <c r="IT69" s="32"/>
    </row>
    <row r="70" spans="1:254" s="3" customFormat="1" ht="20.100000000000001" customHeight="1">
      <c r="A70" s="22">
        <v>60</v>
      </c>
      <c r="B70" s="7" t="s">
        <v>560</v>
      </c>
      <c r="C70" s="7" t="s">
        <v>569</v>
      </c>
      <c r="D70" s="7">
        <f t="shared" si="2"/>
        <v>6906</v>
      </c>
      <c r="E70" s="12">
        <v>74876451</v>
      </c>
      <c r="F70" s="12">
        <v>6702</v>
      </c>
      <c r="G70" s="26" t="s">
        <v>11</v>
      </c>
      <c r="H70" s="24" t="s">
        <v>11</v>
      </c>
      <c r="I70" s="12" t="s">
        <v>11</v>
      </c>
      <c r="J70" s="7">
        <v>1574</v>
      </c>
      <c r="K70" s="31">
        <v>7109</v>
      </c>
      <c r="L70" s="30" t="s">
        <v>208</v>
      </c>
      <c r="M70" s="32"/>
      <c r="N70" s="32"/>
      <c r="O70" s="32"/>
      <c r="P70" s="33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3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3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3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3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3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3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3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3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3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3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3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3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3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3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3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3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3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3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3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3"/>
      <c r="IC70" s="32"/>
      <c r="ID70" s="32"/>
      <c r="IE70" s="32"/>
      <c r="IF70" s="32"/>
      <c r="IG70" s="32"/>
      <c r="IH70" s="32"/>
      <c r="II70" s="32"/>
      <c r="IJ70" s="32"/>
      <c r="IK70" s="32"/>
      <c r="IL70" s="32"/>
      <c r="IM70" s="33"/>
      <c r="IN70" s="32"/>
      <c r="IO70" s="32"/>
      <c r="IP70" s="32"/>
      <c r="IQ70" s="32"/>
      <c r="IR70" s="32"/>
      <c r="IS70" s="32"/>
      <c r="IT70" s="32"/>
    </row>
    <row r="71" spans="1:254" s="3" customFormat="1" ht="20.100000000000001" customHeight="1">
      <c r="A71" s="22">
        <v>61</v>
      </c>
      <c r="B71" s="7" t="s">
        <v>479</v>
      </c>
      <c r="C71" s="7" t="s">
        <v>257</v>
      </c>
      <c r="D71" s="7">
        <f t="shared" si="2"/>
        <v>9630</v>
      </c>
      <c r="E71" s="12">
        <v>887</v>
      </c>
      <c r="F71" s="12">
        <v>6685</v>
      </c>
      <c r="G71" s="26" t="s">
        <v>11</v>
      </c>
      <c r="H71" s="18">
        <v>4.0999999999999996</v>
      </c>
      <c r="I71" s="12" t="s">
        <v>11</v>
      </c>
      <c r="J71" s="7" t="s">
        <v>258</v>
      </c>
      <c r="K71" s="12">
        <v>12575</v>
      </c>
      <c r="L71" s="30" t="s">
        <v>278</v>
      </c>
      <c r="M71" s="32"/>
      <c r="N71" s="33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3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3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3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3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3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3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3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3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3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3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3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3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3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3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3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3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3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3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3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3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3"/>
      <c r="IL71" s="32"/>
      <c r="IM71" s="32"/>
      <c r="IN71" s="32"/>
      <c r="IO71" s="32"/>
      <c r="IP71" s="32"/>
      <c r="IQ71" s="32"/>
      <c r="IR71" s="32"/>
    </row>
    <row r="72" spans="1:254" s="3" customFormat="1" ht="20.100000000000001" customHeight="1">
      <c r="A72" s="22">
        <v>62</v>
      </c>
      <c r="B72" s="7" t="s">
        <v>477</v>
      </c>
      <c r="C72" s="7" t="s">
        <v>117</v>
      </c>
      <c r="D72" s="7">
        <f t="shared" si="2"/>
        <v>7585</v>
      </c>
      <c r="E72" s="12" t="s">
        <v>118</v>
      </c>
      <c r="F72" s="12">
        <v>6685</v>
      </c>
      <c r="G72" s="26" t="s">
        <v>11</v>
      </c>
      <c r="H72" s="18">
        <v>4.0999999999999996</v>
      </c>
      <c r="I72" s="12" t="s">
        <v>11</v>
      </c>
      <c r="J72" s="7" t="s">
        <v>12</v>
      </c>
      <c r="K72" s="12">
        <v>8484</v>
      </c>
      <c r="L72" s="30" t="s">
        <v>275</v>
      </c>
      <c r="M72" s="32"/>
      <c r="N72" s="32"/>
      <c r="O72" s="32"/>
      <c r="P72" s="33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3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3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3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3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3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3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3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3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3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3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3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3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3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3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3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3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3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3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3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3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3"/>
      <c r="IN72" s="32"/>
      <c r="IO72" s="32"/>
      <c r="IP72" s="32"/>
      <c r="IQ72" s="32"/>
      <c r="IR72" s="32"/>
      <c r="IS72" s="32"/>
      <c r="IT72" s="32"/>
    </row>
    <row r="73" spans="1:254" s="3" customFormat="1" ht="20.100000000000001" customHeight="1">
      <c r="A73" s="22">
        <v>63</v>
      </c>
      <c r="B73" s="7" t="s">
        <v>484</v>
      </c>
      <c r="C73" s="7" t="s">
        <v>444</v>
      </c>
      <c r="D73" s="7">
        <f t="shared" si="2"/>
        <v>10042</v>
      </c>
      <c r="E73" s="12">
        <v>48116937</v>
      </c>
      <c r="F73" s="12">
        <v>6682</v>
      </c>
      <c r="G73" s="26" t="s">
        <v>11</v>
      </c>
      <c r="H73" s="18">
        <v>3.8</v>
      </c>
      <c r="I73" s="12" t="s">
        <v>11</v>
      </c>
      <c r="J73" s="12">
        <v>311</v>
      </c>
      <c r="K73" s="31">
        <v>13401</v>
      </c>
      <c r="L73" s="30" t="s">
        <v>208</v>
      </c>
      <c r="M73" s="32"/>
      <c r="N73" s="32"/>
      <c r="O73" s="32"/>
      <c r="P73" s="33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3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3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3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3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3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3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3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3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3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3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3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3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3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3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3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3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3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3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3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3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3"/>
      <c r="IN73" s="32"/>
      <c r="IO73" s="32"/>
      <c r="IP73" s="32"/>
      <c r="IQ73" s="32"/>
      <c r="IR73" s="32"/>
      <c r="IS73" s="32"/>
      <c r="IT73" s="32"/>
    </row>
    <row r="74" spans="1:254" s="3" customFormat="1" ht="20.100000000000001" customHeight="1">
      <c r="A74" s="22">
        <v>64</v>
      </c>
      <c r="B74" s="7" t="s">
        <v>158</v>
      </c>
      <c r="C74" s="7" t="s">
        <v>108</v>
      </c>
      <c r="D74" s="7">
        <f t="shared" si="2"/>
        <v>7778</v>
      </c>
      <c r="E74" s="12" t="s">
        <v>159</v>
      </c>
      <c r="F74" s="12">
        <v>6483</v>
      </c>
      <c r="G74" s="26" t="s">
        <v>11</v>
      </c>
      <c r="H74" s="18" t="s">
        <v>11</v>
      </c>
      <c r="I74" s="12" t="s">
        <v>11</v>
      </c>
      <c r="J74" s="31">
        <v>71111540</v>
      </c>
      <c r="K74" s="12">
        <v>9072</v>
      </c>
      <c r="L74" s="30" t="s">
        <v>279</v>
      </c>
      <c r="M74" s="32"/>
      <c r="N74" s="32"/>
      <c r="O74" s="32"/>
      <c r="P74" s="33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3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3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3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3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3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3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3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3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3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3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3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3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3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3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3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3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3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3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3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3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3"/>
      <c r="IN74" s="32"/>
      <c r="IO74" s="32"/>
      <c r="IP74" s="32"/>
      <c r="IQ74" s="32"/>
      <c r="IR74" s="32"/>
      <c r="IS74" s="32"/>
      <c r="IT74" s="32"/>
    </row>
    <row r="75" spans="1:254" s="3" customFormat="1" ht="20.100000000000001" customHeight="1">
      <c r="A75" s="22">
        <v>65</v>
      </c>
      <c r="B75" s="7" t="s">
        <v>313</v>
      </c>
      <c r="C75" s="7" t="s">
        <v>314</v>
      </c>
      <c r="D75" s="7">
        <f t="shared" si="2"/>
        <v>6764</v>
      </c>
      <c r="E75" s="12" t="s">
        <v>315</v>
      </c>
      <c r="F75" s="12">
        <v>6429</v>
      </c>
      <c r="G75" s="26" t="s">
        <v>11</v>
      </c>
      <c r="H75" s="18" t="s">
        <v>11</v>
      </c>
      <c r="I75" s="12" t="s">
        <v>11</v>
      </c>
      <c r="J75" s="7" t="s">
        <v>316</v>
      </c>
      <c r="K75" s="12">
        <v>7098</v>
      </c>
      <c r="L75" s="30" t="s">
        <v>278</v>
      </c>
      <c r="M75" s="32"/>
      <c r="N75" s="32"/>
      <c r="O75" s="32"/>
      <c r="P75" s="33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3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3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3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3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3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3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3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3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3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3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3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3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3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3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3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3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3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3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3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3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3"/>
      <c r="IN75" s="32"/>
      <c r="IO75" s="32"/>
      <c r="IP75" s="32"/>
      <c r="IQ75" s="32"/>
      <c r="IR75" s="32"/>
      <c r="IS75" s="32"/>
      <c r="IT75" s="32"/>
    </row>
    <row r="76" spans="1:254" s="3" customFormat="1" ht="20.100000000000001" customHeight="1">
      <c r="A76" s="22">
        <v>66</v>
      </c>
      <c r="B76" s="7" t="s">
        <v>986</v>
      </c>
      <c r="C76" s="7" t="s">
        <v>987</v>
      </c>
      <c r="D76" s="7">
        <f t="shared" si="2"/>
        <v>8054</v>
      </c>
      <c r="E76" s="12">
        <v>390000247203</v>
      </c>
      <c r="F76" s="12">
        <v>6306</v>
      </c>
      <c r="G76" s="26" t="s">
        <v>11</v>
      </c>
      <c r="H76" s="18"/>
      <c r="I76" s="18"/>
      <c r="J76" s="38" t="s">
        <v>582</v>
      </c>
      <c r="K76" s="31">
        <v>9802</v>
      </c>
      <c r="L76" s="141" t="s">
        <v>1039</v>
      </c>
      <c r="M76" s="32"/>
      <c r="N76" s="32"/>
      <c r="O76" s="32"/>
      <c r="P76" s="33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3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3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3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3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3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3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3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3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3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3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3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3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3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3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3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3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3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3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3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3"/>
      <c r="IC76" s="32"/>
      <c r="ID76" s="32"/>
      <c r="IE76" s="32"/>
      <c r="IF76" s="32"/>
      <c r="IG76" s="32"/>
      <c r="IH76" s="32"/>
      <c r="II76" s="32"/>
      <c r="IJ76" s="32"/>
      <c r="IK76" s="32"/>
      <c r="IL76" s="32"/>
      <c r="IM76" s="33"/>
      <c r="IN76" s="32"/>
      <c r="IO76" s="32"/>
      <c r="IP76" s="32"/>
      <c r="IQ76" s="32"/>
      <c r="IR76" s="32"/>
      <c r="IS76" s="32"/>
      <c r="IT76" s="32"/>
    </row>
    <row r="77" spans="1:254" s="3" customFormat="1" ht="27" customHeight="1">
      <c r="A77" s="22">
        <v>67</v>
      </c>
      <c r="B77" s="7" t="s">
        <v>869</v>
      </c>
      <c r="C77" s="7" t="s">
        <v>870</v>
      </c>
      <c r="D77" s="7">
        <f t="shared" si="2"/>
        <v>8332</v>
      </c>
      <c r="E77" s="12">
        <v>340021367795</v>
      </c>
      <c r="F77" s="12">
        <v>6224</v>
      </c>
      <c r="G77" s="26" t="s">
        <v>11</v>
      </c>
      <c r="H77" s="18" t="s">
        <v>11</v>
      </c>
      <c r="I77" s="18" t="s">
        <v>11</v>
      </c>
      <c r="J77" s="38" t="s">
        <v>871</v>
      </c>
      <c r="K77" s="31">
        <v>10440</v>
      </c>
      <c r="L77" s="30" t="s">
        <v>792</v>
      </c>
      <c r="M77" s="32"/>
      <c r="N77" s="32"/>
      <c r="O77" s="32"/>
      <c r="P77" s="33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3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3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3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3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3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3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3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3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3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3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3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3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3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3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3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3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3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3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3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3"/>
      <c r="IC77" s="32"/>
      <c r="ID77" s="32"/>
      <c r="IE77" s="32"/>
      <c r="IF77" s="32"/>
      <c r="IG77" s="32"/>
      <c r="IH77" s="32"/>
      <c r="II77" s="32"/>
      <c r="IJ77" s="32"/>
      <c r="IK77" s="32"/>
      <c r="IL77" s="32"/>
      <c r="IM77" s="33"/>
      <c r="IN77" s="32"/>
      <c r="IO77" s="32"/>
      <c r="IP77" s="32"/>
      <c r="IQ77" s="32"/>
      <c r="IR77" s="32"/>
      <c r="IS77" s="32"/>
      <c r="IT77" s="32"/>
    </row>
    <row r="78" spans="1:254" s="3" customFormat="1" ht="20.100000000000001" customHeight="1">
      <c r="A78" s="22">
        <v>68</v>
      </c>
      <c r="B78" s="7" t="s">
        <v>446</v>
      </c>
      <c r="C78" s="7" t="s">
        <v>447</v>
      </c>
      <c r="D78" s="7">
        <f t="shared" si="2"/>
        <v>6245</v>
      </c>
      <c r="E78" s="12">
        <v>74715683</v>
      </c>
      <c r="F78" s="12">
        <v>6224</v>
      </c>
      <c r="G78" s="26" t="s">
        <v>11</v>
      </c>
      <c r="H78" s="18">
        <v>3.8</v>
      </c>
      <c r="I78" s="18" t="s">
        <v>11</v>
      </c>
      <c r="J78" s="7">
        <v>419</v>
      </c>
      <c r="K78" s="12">
        <v>6266</v>
      </c>
      <c r="L78" s="30" t="s">
        <v>208</v>
      </c>
      <c r="M78" s="32"/>
      <c r="N78" s="32"/>
      <c r="O78" s="32"/>
      <c r="P78" s="33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3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3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3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3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3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3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3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3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3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3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3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3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3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3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3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3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3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3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3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3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3"/>
      <c r="IN78" s="32"/>
      <c r="IO78" s="32"/>
      <c r="IP78" s="32"/>
      <c r="IQ78" s="32"/>
      <c r="IR78" s="32"/>
      <c r="IS78" s="32"/>
      <c r="IT78" s="32"/>
    </row>
    <row r="79" spans="1:254" s="3" customFormat="1" ht="20.100000000000001" customHeight="1">
      <c r="A79" s="22">
        <v>69</v>
      </c>
      <c r="B79" s="7" t="s">
        <v>750</v>
      </c>
      <c r="C79" s="7" t="s">
        <v>751</v>
      </c>
      <c r="D79" s="7">
        <f t="shared" si="2"/>
        <v>9079</v>
      </c>
      <c r="E79" s="12">
        <v>390000228787</v>
      </c>
      <c r="F79" s="12">
        <v>5988</v>
      </c>
      <c r="G79" s="26" t="s">
        <v>11</v>
      </c>
      <c r="H79" s="18"/>
      <c r="I79" s="18" t="s">
        <v>11</v>
      </c>
      <c r="J79" s="12" t="s">
        <v>752</v>
      </c>
      <c r="K79" s="31">
        <v>12170</v>
      </c>
      <c r="L79" s="30" t="s">
        <v>749</v>
      </c>
      <c r="M79" s="32"/>
      <c r="N79" s="32"/>
      <c r="O79" s="32"/>
      <c r="P79" s="33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3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3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3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3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3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3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3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3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3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3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3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3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3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3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3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3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3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3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3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3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3"/>
      <c r="IN79" s="32"/>
      <c r="IO79" s="32"/>
      <c r="IP79" s="32"/>
      <c r="IQ79" s="32"/>
      <c r="IR79" s="32"/>
      <c r="IS79" s="32"/>
      <c r="IT79" s="32"/>
    </row>
    <row r="80" spans="1:254" s="3" customFormat="1" ht="20.100000000000001" customHeight="1">
      <c r="A80" s="22">
        <v>70</v>
      </c>
      <c r="B80" s="7" t="s">
        <v>1140</v>
      </c>
      <c r="C80" s="7" t="s">
        <v>236</v>
      </c>
      <c r="D80" s="7">
        <f>ROUND((G80+K80)/2,0)</f>
        <v>8097</v>
      </c>
      <c r="E80" s="12">
        <v>1514</v>
      </c>
      <c r="F80" s="26" t="s">
        <v>11</v>
      </c>
      <c r="G80" s="12">
        <v>5200</v>
      </c>
      <c r="H80" s="18" t="s">
        <v>11</v>
      </c>
      <c r="I80" s="12" t="s">
        <v>11</v>
      </c>
      <c r="J80" s="7" t="s">
        <v>19</v>
      </c>
      <c r="K80" s="12">
        <v>10993</v>
      </c>
      <c r="L80" s="30" t="s">
        <v>275</v>
      </c>
      <c r="M80" s="32"/>
      <c r="N80" s="32"/>
      <c r="O80" s="33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3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3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3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3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3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3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3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3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3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3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3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3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3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3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3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3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3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3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3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3"/>
      <c r="IB80" s="32"/>
      <c r="IC80" s="32"/>
      <c r="ID80" s="32"/>
      <c r="IE80" s="32"/>
      <c r="IF80" s="32"/>
      <c r="IG80" s="32"/>
      <c r="IH80" s="32"/>
      <c r="II80" s="32"/>
      <c r="IJ80" s="32"/>
      <c r="IK80" s="32"/>
      <c r="IL80" s="33"/>
      <c r="IM80" s="32"/>
      <c r="IN80" s="32"/>
      <c r="IO80" s="32"/>
      <c r="IP80" s="32"/>
      <c r="IQ80" s="32"/>
      <c r="IR80" s="32"/>
      <c r="IS80" s="32"/>
    </row>
    <row r="81" spans="1:255" s="3" customFormat="1" ht="20.100000000000001" customHeight="1">
      <c r="A81" s="22">
        <v>71</v>
      </c>
      <c r="B81" s="7" t="s">
        <v>1141</v>
      </c>
      <c r="C81" s="7" t="s">
        <v>563</v>
      </c>
      <c r="D81" s="7">
        <f>ROUND((G81+K81)/2,0)</f>
        <v>7613</v>
      </c>
      <c r="E81" s="12" t="s">
        <v>572</v>
      </c>
      <c r="F81" s="26" t="s">
        <v>11</v>
      </c>
      <c r="G81" s="12">
        <v>5169</v>
      </c>
      <c r="H81" s="18">
        <v>3.8</v>
      </c>
      <c r="I81" s="12" t="s">
        <v>11</v>
      </c>
      <c r="J81" s="7" t="s">
        <v>17</v>
      </c>
      <c r="K81" s="31">
        <v>10056</v>
      </c>
      <c r="L81" s="30" t="s">
        <v>278</v>
      </c>
      <c r="M81" s="32"/>
      <c r="N81" s="32"/>
      <c r="O81" s="33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3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3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3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3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3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3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3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3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3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3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3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3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3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3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3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3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3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3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3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3"/>
      <c r="IB81" s="32"/>
      <c r="IC81" s="32"/>
      <c r="ID81" s="32"/>
      <c r="IE81" s="32"/>
      <c r="IF81" s="32"/>
      <c r="IG81" s="32"/>
      <c r="IH81" s="32"/>
      <c r="II81" s="32"/>
      <c r="IJ81" s="32"/>
      <c r="IK81" s="32"/>
      <c r="IL81" s="33"/>
      <c r="IM81" s="32"/>
      <c r="IN81" s="32"/>
      <c r="IO81" s="32"/>
      <c r="IP81" s="32"/>
      <c r="IQ81" s="32"/>
      <c r="IR81" s="32"/>
      <c r="IS81" s="32"/>
    </row>
    <row r="82" spans="1:255" s="3" customFormat="1" ht="26.25" customHeight="1">
      <c r="A82" s="22">
        <v>72</v>
      </c>
      <c r="B82" s="7" t="s">
        <v>1142</v>
      </c>
      <c r="C82" s="7" t="s">
        <v>259</v>
      </c>
      <c r="D82" s="7">
        <f>ROUND((G82+K82)/2,0)</f>
        <v>10382</v>
      </c>
      <c r="E82" s="12">
        <v>1712</v>
      </c>
      <c r="F82" s="26" t="s">
        <v>11</v>
      </c>
      <c r="G82" s="12">
        <v>5168</v>
      </c>
      <c r="H82" s="18" t="s">
        <v>11</v>
      </c>
      <c r="I82" s="12"/>
      <c r="J82" s="7" t="s">
        <v>175</v>
      </c>
      <c r="K82" s="12">
        <v>15595</v>
      </c>
      <c r="L82" s="30" t="s">
        <v>278</v>
      </c>
      <c r="M82" s="32"/>
      <c r="N82" s="32"/>
      <c r="O82" s="33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3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3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3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3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3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3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3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3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3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3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3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3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3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3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3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3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3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3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3"/>
      <c r="HQ82" s="32"/>
      <c r="HR82" s="32"/>
      <c r="HS82" s="32"/>
      <c r="HT82" s="32"/>
      <c r="HU82" s="32"/>
      <c r="HV82" s="32"/>
      <c r="HW82" s="32"/>
      <c r="HX82" s="32"/>
      <c r="HY82" s="32"/>
      <c r="HZ82" s="32"/>
      <c r="IA82" s="33"/>
      <c r="IB82" s="32"/>
      <c r="IC82" s="32"/>
      <c r="ID82" s="32"/>
      <c r="IE82" s="32"/>
      <c r="IF82" s="32"/>
      <c r="IG82" s="32"/>
      <c r="IH82" s="32"/>
      <c r="II82" s="32"/>
      <c r="IJ82" s="32"/>
      <c r="IK82" s="32"/>
      <c r="IL82" s="33"/>
      <c r="IM82" s="32"/>
      <c r="IN82" s="32"/>
      <c r="IO82" s="32"/>
      <c r="IP82" s="32"/>
      <c r="IQ82" s="32"/>
      <c r="IR82" s="32"/>
      <c r="IS82" s="32"/>
    </row>
    <row r="83" spans="1:255" s="3" customFormat="1" ht="26.25" customHeight="1">
      <c r="A83" s="22">
        <v>73</v>
      </c>
      <c r="B83" s="7" t="s">
        <v>1143</v>
      </c>
      <c r="C83" s="7" t="s">
        <v>659</v>
      </c>
      <c r="D83" s="7">
        <f>ROUND((G83+K83)/2,0)</f>
        <v>7055</v>
      </c>
      <c r="E83" s="12" t="s">
        <v>646</v>
      </c>
      <c r="F83" s="26" t="s">
        <v>11</v>
      </c>
      <c r="G83" s="12">
        <v>5120</v>
      </c>
      <c r="H83" s="24">
        <v>4.7</v>
      </c>
      <c r="I83" s="26" t="s">
        <v>11</v>
      </c>
      <c r="J83" s="7" t="s">
        <v>237</v>
      </c>
      <c r="K83" s="31">
        <v>8990</v>
      </c>
      <c r="L83" s="30" t="s">
        <v>275</v>
      </c>
      <c r="M83" s="32"/>
      <c r="N83" s="32"/>
      <c r="O83" s="33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3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3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3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3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3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3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3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3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3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3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3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3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3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3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3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3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3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3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3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3"/>
      <c r="IB83" s="32"/>
      <c r="IC83" s="32"/>
      <c r="ID83" s="32"/>
      <c r="IE83" s="32"/>
      <c r="IF83" s="32"/>
      <c r="IG83" s="32"/>
      <c r="IH83" s="32"/>
      <c r="II83" s="32"/>
      <c r="IJ83" s="32"/>
      <c r="IK83" s="32"/>
      <c r="IL83" s="33"/>
      <c r="IM83" s="32"/>
      <c r="IN83" s="32"/>
      <c r="IO83" s="32"/>
      <c r="IP83" s="32"/>
      <c r="IQ83" s="32"/>
      <c r="IR83" s="32"/>
      <c r="IS83" s="32"/>
    </row>
    <row r="84" spans="1:255" s="3" customFormat="1" ht="26.25" customHeight="1">
      <c r="A84" s="22">
        <v>74</v>
      </c>
      <c r="B84" s="7" t="s">
        <v>1144</v>
      </c>
      <c r="C84" s="7" t="s">
        <v>238</v>
      </c>
      <c r="D84" s="7">
        <f>ROUND((G84+K84)/2,0)</f>
        <v>7039</v>
      </c>
      <c r="E84" s="12">
        <v>1688</v>
      </c>
      <c r="F84" s="26" t="s">
        <v>11</v>
      </c>
      <c r="G84" s="12">
        <v>5088</v>
      </c>
      <c r="H84" s="18" t="s">
        <v>11</v>
      </c>
      <c r="I84" s="12" t="s">
        <v>11</v>
      </c>
      <c r="J84" s="7" t="s">
        <v>237</v>
      </c>
      <c r="K84" s="12">
        <v>8990</v>
      </c>
      <c r="L84" s="30" t="s">
        <v>275</v>
      </c>
      <c r="M84" s="32"/>
      <c r="N84" s="32"/>
      <c r="O84" s="33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3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3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3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3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3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3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3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3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3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3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3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3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3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3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3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3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3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3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3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3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3"/>
      <c r="IM84" s="32"/>
      <c r="IN84" s="32"/>
      <c r="IO84" s="32"/>
      <c r="IP84" s="32"/>
      <c r="IQ84" s="32"/>
      <c r="IR84" s="32"/>
      <c r="IS84" s="32"/>
    </row>
    <row r="85" spans="1:255" s="3" customFormat="1" ht="20.100000000000001" customHeight="1">
      <c r="A85" s="263" t="s">
        <v>498</v>
      </c>
      <c r="B85" s="264"/>
      <c r="C85" s="264"/>
      <c r="D85" s="264"/>
      <c r="E85" s="264"/>
      <c r="F85" s="264"/>
      <c r="G85" s="264"/>
      <c r="H85" s="264"/>
      <c r="I85" s="264"/>
      <c r="J85" s="264"/>
      <c r="K85" s="264"/>
      <c r="L85" s="265"/>
      <c r="M85" s="32"/>
      <c r="N85" s="32"/>
      <c r="O85" s="33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3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3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3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3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3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3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3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3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3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3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3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3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3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3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3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3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3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3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3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3"/>
      <c r="IB85" s="32"/>
      <c r="IC85" s="32"/>
      <c r="ID85" s="32"/>
      <c r="IE85" s="32"/>
      <c r="IF85" s="32"/>
      <c r="IG85" s="32"/>
      <c r="IH85" s="32"/>
      <c r="II85" s="32"/>
      <c r="IJ85" s="32"/>
      <c r="IK85" s="32"/>
      <c r="IL85" s="33"/>
      <c r="IM85" s="32"/>
      <c r="IN85" s="32"/>
      <c r="IO85" s="32"/>
      <c r="IP85" s="32"/>
      <c r="IQ85" s="32"/>
      <c r="IR85" s="32"/>
      <c r="IS85" s="32"/>
    </row>
    <row r="86" spans="1:255" s="3" customFormat="1" ht="20.100000000000001" customHeight="1">
      <c r="A86" s="22">
        <v>75</v>
      </c>
      <c r="B86" s="7" t="s">
        <v>232</v>
      </c>
      <c r="C86" s="7" t="s">
        <v>233</v>
      </c>
      <c r="D86" s="43" t="s">
        <v>11</v>
      </c>
      <c r="E86" s="12">
        <v>2105</v>
      </c>
      <c r="F86" s="12">
        <v>9880</v>
      </c>
      <c r="G86" s="26" t="s">
        <v>11</v>
      </c>
      <c r="H86" s="18" t="s">
        <v>11</v>
      </c>
      <c r="I86" s="12" t="s">
        <v>11</v>
      </c>
      <c r="J86" s="43" t="s">
        <v>11</v>
      </c>
      <c r="K86" s="26" t="s">
        <v>11</v>
      </c>
      <c r="L86" s="30" t="s">
        <v>277</v>
      </c>
      <c r="M86" s="32"/>
      <c r="N86" s="32"/>
      <c r="O86" s="33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3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3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3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3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3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3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3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3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3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3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3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3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3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3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3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3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3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3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3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3"/>
      <c r="IB86" s="32"/>
      <c r="IC86" s="32"/>
      <c r="ID86" s="32"/>
      <c r="IE86" s="32"/>
      <c r="IF86" s="32"/>
      <c r="IG86" s="32"/>
      <c r="IH86" s="32"/>
      <c r="II86" s="32"/>
      <c r="IJ86" s="32"/>
      <c r="IK86" s="32"/>
      <c r="IL86" s="33"/>
      <c r="IM86" s="32"/>
      <c r="IN86" s="32"/>
      <c r="IO86" s="32"/>
      <c r="IP86" s="32"/>
      <c r="IQ86" s="32"/>
      <c r="IR86" s="32"/>
      <c r="IS86" s="32"/>
    </row>
    <row r="87" spans="1:255" s="3" customFormat="1" ht="20.100000000000001" customHeight="1">
      <c r="A87" s="22">
        <v>76</v>
      </c>
      <c r="B87" s="7" t="s">
        <v>114</v>
      </c>
      <c r="C87" s="7" t="s">
        <v>115</v>
      </c>
      <c r="D87" s="43" t="s">
        <v>11</v>
      </c>
      <c r="E87" s="12" t="s">
        <v>113</v>
      </c>
      <c r="F87" s="12">
        <v>8419</v>
      </c>
      <c r="G87" s="26" t="s">
        <v>11</v>
      </c>
      <c r="H87" s="18" t="s">
        <v>11</v>
      </c>
      <c r="I87" s="12">
        <v>48366782</v>
      </c>
      <c r="J87" s="7" t="s">
        <v>11</v>
      </c>
      <c r="K87" s="12" t="s">
        <v>11</v>
      </c>
      <c r="L87" s="30" t="s">
        <v>208</v>
      </c>
      <c r="M87" s="32"/>
      <c r="N87" s="32"/>
      <c r="O87" s="32"/>
      <c r="P87" s="33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3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3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3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3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3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3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3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3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3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3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3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3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3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3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3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3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3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3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3"/>
      <c r="HR87" s="32"/>
      <c r="HS87" s="32"/>
      <c r="HT87" s="32"/>
      <c r="HU87" s="32"/>
      <c r="HV87" s="32"/>
      <c r="HW87" s="32"/>
      <c r="HX87" s="32"/>
      <c r="HY87" s="32"/>
      <c r="HZ87" s="32"/>
      <c r="IA87" s="32"/>
      <c r="IB87" s="33"/>
      <c r="IC87" s="32"/>
      <c r="ID87" s="32"/>
      <c r="IE87" s="32"/>
      <c r="IF87" s="32"/>
      <c r="IG87" s="32"/>
      <c r="IH87" s="32"/>
      <c r="II87" s="32"/>
      <c r="IJ87" s="32"/>
      <c r="IK87" s="32"/>
      <c r="IL87" s="32"/>
      <c r="IM87" s="33"/>
      <c r="IN87" s="32"/>
      <c r="IO87" s="32"/>
      <c r="IP87" s="32"/>
      <c r="IQ87" s="32"/>
      <c r="IR87" s="32"/>
      <c r="IS87" s="32"/>
      <c r="IT87" s="32"/>
    </row>
    <row r="88" spans="1:255" s="3" customFormat="1" ht="20.100000000000001" customHeight="1">
      <c r="A88" s="22">
        <v>77</v>
      </c>
      <c r="B88" s="7" t="s">
        <v>109</v>
      </c>
      <c r="C88" s="7" t="s">
        <v>110</v>
      </c>
      <c r="D88" s="43" t="s">
        <v>11</v>
      </c>
      <c r="E88" s="12" t="s">
        <v>11</v>
      </c>
      <c r="F88" s="12">
        <v>8408</v>
      </c>
      <c r="G88" s="26" t="s">
        <v>11</v>
      </c>
      <c r="H88" s="18" t="s">
        <v>11</v>
      </c>
      <c r="I88" s="12" t="s">
        <v>11</v>
      </c>
      <c r="J88" s="7" t="s">
        <v>11</v>
      </c>
      <c r="K88" s="12" t="s">
        <v>11</v>
      </c>
      <c r="L88" s="30" t="s">
        <v>208</v>
      </c>
      <c r="M88" s="32"/>
      <c r="N88" s="32"/>
      <c r="O88" s="32"/>
      <c r="P88" s="32"/>
      <c r="Q88" s="33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3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3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3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3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3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3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3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3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3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3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3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3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3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3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3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3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3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3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3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3"/>
      <c r="ID88" s="32"/>
      <c r="IE88" s="32"/>
      <c r="IF88" s="32"/>
      <c r="IG88" s="32"/>
      <c r="IH88" s="32"/>
      <c r="II88" s="32"/>
      <c r="IJ88" s="32"/>
      <c r="IK88" s="32"/>
      <c r="IL88" s="32"/>
      <c r="IM88" s="32"/>
      <c r="IN88" s="33"/>
      <c r="IO88" s="32"/>
      <c r="IP88" s="32"/>
      <c r="IQ88" s="32"/>
      <c r="IR88" s="32"/>
      <c r="IS88" s="32"/>
      <c r="IT88" s="32"/>
      <c r="IU88" s="32"/>
    </row>
    <row r="89" spans="1:255" s="3" customFormat="1" ht="20.100000000000001" customHeight="1">
      <c r="A89" s="22">
        <v>78</v>
      </c>
      <c r="B89" s="7" t="s">
        <v>111</v>
      </c>
      <c r="C89" s="7" t="s">
        <v>215</v>
      </c>
      <c r="D89" s="43" t="s">
        <v>11</v>
      </c>
      <c r="E89" s="12" t="s">
        <v>112</v>
      </c>
      <c r="F89" s="12">
        <v>8039</v>
      </c>
      <c r="G89" s="26" t="s">
        <v>11</v>
      </c>
      <c r="H89" s="18" t="s">
        <v>11</v>
      </c>
      <c r="I89" s="12" t="s">
        <v>11</v>
      </c>
      <c r="J89" s="31">
        <v>71111493</v>
      </c>
      <c r="K89" s="12" t="s">
        <v>11</v>
      </c>
      <c r="L89" s="30" t="s">
        <v>278</v>
      </c>
      <c r="M89" s="32"/>
      <c r="N89" s="32"/>
      <c r="O89" s="32"/>
      <c r="P89" s="32"/>
      <c r="Q89" s="33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3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3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3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3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3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3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3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3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3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3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3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3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3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3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3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3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3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3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3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3"/>
      <c r="ID89" s="32"/>
      <c r="IE89" s="32"/>
      <c r="IF89" s="32"/>
      <c r="IG89" s="32"/>
      <c r="IH89" s="32"/>
      <c r="II89" s="32"/>
      <c r="IJ89" s="32"/>
      <c r="IK89" s="32"/>
      <c r="IL89" s="32"/>
      <c r="IM89" s="32"/>
      <c r="IN89" s="33"/>
      <c r="IO89" s="32"/>
      <c r="IP89" s="32"/>
      <c r="IQ89" s="32"/>
      <c r="IR89" s="32"/>
      <c r="IS89" s="32"/>
      <c r="IT89" s="32"/>
      <c r="IU89" s="32"/>
    </row>
    <row r="90" spans="1:255" s="3" customFormat="1" ht="20.100000000000001" customHeight="1">
      <c r="A90" s="22">
        <v>79</v>
      </c>
      <c r="B90" s="7" t="s">
        <v>1263</v>
      </c>
      <c r="C90" s="7" t="s">
        <v>1264</v>
      </c>
      <c r="D90" s="43" t="s">
        <v>11</v>
      </c>
      <c r="E90" s="12">
        <v>380005546050</v>
      </c>
      <c r="F90" s="12">
        <v>6400</v>
      </c>
      <c r="G90" s="26" t="s">
        <v>11</v>
      </c>
      <c r="H90" s="18" t="s">
        <v>11</v>
      </c>
      <c r="I90" s="12" t="s">
        <v>11</v>
      </c>
      <c r="J90" s="31" t="s">
        <v>1265</v>
      </c>
      <c r="K90" s="12" t="s">
        <v>11</v>
      </c>
      <c r="L90" s="30" t="s">
        <v>1266</v>
      </c>
      <c r="M90" s="32"/>
      <c r="N90" s="32"/>
      <c r="O90" s="32"/>
      <c r="P90" s="32"/>
      <c r="Q90" s="33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3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3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3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3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3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3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3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3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3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3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3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3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3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3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3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3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3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3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3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3"/>
      <c r="ID90" s="32"/>
      <c r="IE90" s="32"/>
      <c r="IF90" s="32"/>
      <c r="IG90" s="32"/>
      <c r="IH90" s="32"/>
      <c r="II90" s="32"/>
      <c r="IJ90" s="32"/>
      <c r="IK90" s="32"/>
      <c r="IL90" s="32"/>
      <c r="IM90" s="32"/>
      <c r="IN90" s="33"/>
      <c r="IO90" s="32"/>
      <c r="IP90" s="32"/>
      <c r="IQ90" s="32"/>
      <c r="IR90" s="32"/>
      <c r="IS90" s="32"/>
      <c r="IT90" s="32"/>
      <c r="IU90" s="32"/>
    </row>
    <row r="91" spans="1:255" s="3" customFormat="1" ht="20.100000000000001" customHeight="1">
      <c r="A91" s="22">
        <v>80</v>
      </c>
      <c r="B91" s="7" t="s">
        <v>486</v>
      </c>
      <c r="C91" s="7" t="s">
        <v>412</v>
      </c>
      <c r="D91" s="43" t="s">
        <v>11</v>
      </c>
      <c r="E91" s="12">
        <v>48120054</v>
      </c>
      <c r="F91" s="12">
        <v>7944</v>
      </c>
      <c r="G91" s="26" t="s">
        <v>11</v>
      </c>
      <c r="H91" s="18">
        <v>3.7</v>
      </c>
      <c r="I91" s="12" t="s">
        <v>11</v>
      </c>
      <c r="J91" s="12">
        <v>371</v>
      </c>
      <c r="K91" s="12" t="s">
        <v>11</v>
      </c>
      <c r="L91" s="30" t="s">
        <v>208</v>
      </c>
      <c r="M91" s="32"/>
      <c r="N91" s="32"/>
      <c r="O91" s="32"/>
      <c r="P91" s="32"/>
      <c r="Q91" s="33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3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3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3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3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3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3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3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3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3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3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3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3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3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3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3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3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3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3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3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3"/>
      <c r="ID91" s="32"/>
      <c r="IE91" s="32"/>
      <c r="IF91" s="32"/>
      <c r="IG91" s="32"/>
      <c r="IH91" s="32"/>
      <c r="II91" s="32"/>
      <c r="IJ91" s="32"/>
      <c r="IK91" s="32"/>
      <c r="IL91" s="32"/>
      <c r="IM91" s="32"/>
      <c r="IN91" s="33"/>
      <c r="IO91" s="32"/>
      <c r="IP91" s="32"/>
      <c r="IQ91" s="32"/>
      <c r="IR91" s="32"/>
      <c r="IS91" s="32"/>
      <c r="IT91" s="32"/>
      <c r="IU91" s="32"/>
    </row>
    <row r="92" spans="1:255" s="3" customFormat="1" ht="18" customHeight="1">
      <c r="A92" s="45" t="s">
        <v>1121</v>
      </c>
      <c r="B92" s="32"/>
      <c r="C92" s="32"/>
      <c r="D92" s="32"/>
      <c r="E92" s="53"/>
      <c r="F92" s="53"/>
      <c r="G92" s="53"/>
      <c r="H92" s="54"/>
      <c r="I92" s="53"/>
      <c r="J92" s="32"/>
      <c r="K92" s="53"/>
      <c r="M92" s="32"/>
      <c r="N92" s="32"/>
      <c r="O92" s="32"/>
      <c r="P92" s="33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3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3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3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3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3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3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3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3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3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3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3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3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3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3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3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3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3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3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3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3"/>
      <c r="IC92" s="32"/>
      <c r="ID92" s="32"/>
      <c r="IE92" s="32"/>
      <c r="IF92" s="32"/>
      <c r="IG92" s="32"/>
      <c r="IH92" s="32"/>
      <c r="II92" s="32"/>
      <c r="IJ92" s="32"/>
      <c r="IK92" s="32"/>
      <c r="IL92" s="32"/>
      <c r="IM92" s="33"/>
      <c r="IN92" s="32"/>
      <c r="IO92" s="32"/>
      <c r="IP92" s="32"/>
      <c r="IQ92" s="32"/>
      <c r="IR92" s="32"/>
      <c r="IS92" s="32"/>
      <c r="IT92" s="32"/>
    </row>
    <row r="93" spans="1:255" s="3" customFormat="1">
      <c r="A93" s="45"/>
      <c r="B93" s="32"/>
      <c r="C93" s="32"/>
      <c r="D93" s="32"/>
      <c r="E93" s="53"/>
      <c r="F93" s="53"/>
      <c r="G93" s="53"/>
      <c r="H93" s="54"/>
      <c r="I93" s="53"/>
      <c r="J93" s="4"/>
      <c r="K93" s="53"/>
      <c r="M93" s="32"/>
      <c r="N93" s="32"/>
      <c r="O93" s="32"/>
      <c r="P93" s="33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3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3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3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3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3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3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3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3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3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3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3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3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3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3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3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3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3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3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3"/>
      <c r="HR93" s="32"/>
      <c r="HS93" s="32"/>
      <c r="HT93" s="32"/>
      <c r="HU93" s="32"/>
      <c r="HV93" s="32"/>
      <c r="HW93" s="32"/>
      <c r="HX93" s="32"/>
      <c r="HY93" s="32"/>
      <c r="HZ93" s="32"/>
      <c r="IA93" s="32"/>
      <c r="IB93" s="33"/>
      <c r="IC93" s="32"/>
      <c r="ID93" s="32"/>
      <c r="IE93" s="32"/>
      <c r="IF93" s="32"/>
      <c r="IG93" s="32"/>
      <c r="IH93" s="32"/>
      <c r="II93" s="32"/>
      <c r="IJ93" s="32"/>
      <c r="IK93" s="32"/>
      <c r="IL93" s="32"/>
      <c r="IM93" s="33"/>
      <c r="IN93" s="32"/>
      <c r="IO93" s="32"/>
      <c r="IP93" s="32"/>
      <c r="IQ93" s="32"/>
      <c r="IR93" s="32"/>
      <c r="IS93" s="32"/>
      <c r="IT93" s="32"/>
    </row>
  </sheetData>
  <mergeCells count="20">
    <mergeCell ref="A85:L85"/>
    <mergeCell ref="D6:D8"/>
    <mergeCell ref="B6:B8"/>
    <mergeCell ref="C6:C8"/>
    <mergeCell ref="E6:E8"/>
    <mergeCell ref="I6:I8"/>
    <mergeCell ref="J6:J8"/>
    <mergeCell ref="A23:L23"/>
    <mergeCell ref="K6:K8"/>
    <mergeCell ref="A9:L9"/>
    <mergeCell ref="L6:L8"/>
    <mergeCell ref="A6:A8"/>
    <mergeCell ref="F6:F8"/>
    <mergeCell ref="H6:H8"/>
    <mergeCell ref="G6:G8"/>
    <mergeCell ref="A1:L1"/>
    <mergeCell ref="A2:L2"/>
    <mergeCell ref="A3:L3"/>
    <mergeCell ref="A4:L4"/>
    <mergeCell ref="A5:L5"/>
  </mergeCells>
  <phoneticPr fontId="10" type="noConversion"/>
  <pageMargins left="0.9" right="0.25" top="0.38" bottom="0.36" header="0.28999999999999998" footer="0.21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50"/>
  <sheetViews>
    <sheetView topLeftCell="A2" workbookViewId="0">
      <selection activeCell="F14" sqref="F14"/>
    </sheetView>
  </sheetViews>
  <sheetFormatPr defaultRowHeight="12.75"/>
  <cols>
    <col min="1" max="1" width="9.140625" style="63"/>
    <col min="2" max="2" width="11.85546875" style="63" customWidth="1"/>
    <col min="3" max="3" width="10.5703125" style="63" customWidth="1"/>
    <col min="4" max="4" width="12" style="63" customWidth="1"/>
    <col min="5" max="5" width="19.28515625" style="63" customWidth="1"/>
    <col min="6" max="7" width="12.85546875" style="113" customWidth="1"/>
    <col min="8" max="8" width="10.7109375" style="114" customWidth="1"/>
    <col min="9" max="9" width="13" style="63" customWidth="1"/>
    <col min="10" max="10" width="13.5703125" style="113" customWidth="1"/>
    <col min="11" max="11" width="32.42578125" style="63" bestFit="1" customWidth="1"/>
    <col min="12" max="16384" width="9.140625" style="63"/>
  </cols>
  <sheetData>
    <row r="1" spans="1:12" ht="18">
      <c r="A1" s="336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2" ht="15">
      <c r="A2" s="337" t="s">
        <v>1073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</row>
    <row r="3" spans="1:12" ht="15.75">
      <c r="A3" s="338" t="s">
        <v>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</row>
    <row r="4" spans="1:12" ht="14.25">
      <c r="A4" s="339" t="s">
        <v>309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</row>
    <row r="5" spans="1:12" s="71" customFormat="1" ht="21" thickBot="1">
      <c r="A5" s="340" t="s">
        <v>2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2" s="71" customFormat="1" ht="13.9" customHeight="1">
      <c r="A6" s="330" t="s">
        <v>3</v>
      </c>
      <c r="B6" s="333" t="s">
        <v>4</v>
      </c>
      <c r="C6" s="333" t="s">
        <v>5</v>
      </c>
      <c r="D6" s="333" t="s">
        <v>493</v>
      </c>
      <c r="E6" s="333" t="s">
        <v>6</v>
      </c>
      <c r="F6" s="341" t="s">
        <v>7</v>
      </c>
      <c r="G6" s="341" t="s">
        <v>1135</v>
      </c>
      <c r="H6" s="344" t="s">
        <v>8</v>
      </c>
      <c r="I6" s="333" t="s">
        <v>9</v>
      </c>
      <c r="J6" s="341" t="s">
        <v>193</v>
      </c>
      <c r="K6" s="347" t="s">
        <v>202</v>
      </c>
    </row>
    <row r="7" spans="1:12" s="71" customFormat="1" ht="13.9" customHeight="1">
      <c r="A7" s="331"/>
      <c r="B7" s="334"/>
      <c r="C7" s="334"/>
      <c r="D7" s="334"/>
      <c r="E7" s="334"/>
      <c r="F7" s="342"/>
      <c r="G7" s="342"/>
      <c r="H7" s="345"/>
      <c r="I7" s="334"/>
      <c r="J7" s="342"/>
      <c r="K7" s="348"/>
    </row>
    <row r="8" spans="1:12" s="71" customFormat="1" ht="50.45" customHeight="1" thickBot="1">
      <c r="A8" s="332"/>
      <c r="B8" s="335"/>
      <c r="C8" s="335"/>
      <c r="D8" s="335"/>
      <c r="E8" s="335"/>
      <c r="F8" s="343"/>
      <c r="G8" s="343"/>
      <c r="H8" s="346"/>
      <c r="I8" s="335"/>
      <c r="J8" s="343"/>
      <c r="K8" s="349"/>
      <c r="L8" s="72"/>
    </row>
    <row r="9" spans="1:12" ht="20.100000000000001" customHeight="1">
      <c r="A9" s="354" t="s">
        <v>191</v>
      </c>
      <c r="B9" s="355"/>
      <c r="C9" s="355"/>
      <c r="D9" s="355"/>
      <c r="E9" s="355"/>
      <c r="F9" s="355"/>
      <c r="G9" s="355"/>
      <c r="H9" s="355"/>
      <c r="I9" s="355"/>
      <c r="J9" s="355"/>
      <c r="K9" s="356"/>
    </row>
    <row r="10" spans="1:12" ht="20.100000000000001" customHeight="1">
      <c r="A10" s="73" t="s">
        <v>499</v>
      </c>
      <c r="B10" s="74"/>
      <c r="C10" s="74"/>
      <c r="D10" s="74"/>
      <c r="E10" s="74"/>
      <c r="F10" s="74"/>
      <c r="G10" s="74"/>
      <c r="H10" s="74"/>
      <c r="I10" s="74"/>
      <c r="J10" s="74"/>
      <c r="K10" s="147"/>
    </row>
    <row r="11" spans="1:12" ht="20.100000000000001" customHeight="1">
      <c r="A11" s="75">
        <v>1</v>
      </c>
      <c r="B11" s="76" t="s">
        <v>320</v>
      </c>
      <c r="C11" s="77" t="s">
        <v>321</v>
      </c>
      <c r="D11" s="78" t="s">
        <v>11</v>
      </c>
      <c r="E11" s="77" t="s">
        <v>322</v>
      </c>
      <c r="F11" s="66">
        <v>8670</v>
      </c>
      <c r="G11" s="177" t="s">
        <v>11</v>
      </c>
      <c r="H11" s="81">
        <v>4.03</v>
      </c>
      <c r="I11" s="76" t="s">
        <v>26</v>
      </c>
      <c r="J11" s="79" t="s">
        <v>1126</v>
      </c>
      <c r="K11" s="148" t="s">
        <v>275</v>
      </c>
    </row>
    <row r="12" spans="1:12" ht="20.100000000000001" customHeight="1">
      <c r="A12" s="75">
        <v>2</v>
      </c>
      <c r="B12" s="76" t="s">
        <v>1638</v>
      </c>
      <c r="C12" s="77" t="s">
        <v>1639</v>
      </c>
      <c r="D12" s="78"/>
      <c r="E12" s="79">
        <v>340077060431</v>
      </c>
      <c r="F12" s="79">
        <v>6873.85</v>
      </c>
      <c r="G12" s="177"/>
      <c r="H12" s="81">
        <v>4.2</v>
      </c>
      <c r="I12" s="76" t="s">
        <v>723</v>
      </c>
      <c r="J12" s="79" t="s">
        <v>1640</v>
      </c>
      <c r="K12" s="148" t="s">
        <v>1641</v>
      </c>
    </row>
    <row r="13" spans="1:12" ht="20.100000000000001" customHeight="1">
      <c r="A13" s="75">
        <v>3</v>
      </c>
      <c r="B13" s="76" t="s">
        <v>1642</v>
      </c>
      <c r="C13" s="77" t="s">
        <v>1643</v>
      </c>
      <c r="D13" s="78"/>
      <c r="E13" s="79">
        <v>340049559890</v>
      </c>
      <c r="F13" s="79">
        <v>5232.1499999999996</v>
      </c>
      <c r="G13" s="177"/>
      <c r="H13" s="81">
        <v>3.2</v>
      </c>
      <c r="I13" s="76" t="s">
        <v>1477</v>
      </c>
      <c r="J13" s="79" t="s">
        <v>1644</v>
      </c>
      <c r="K13" s="148" t="s">
        <v>1641</v>
      </c>
    </row>
    <row r="14" spans="1:12" ht="20.100000000000001" customHeight="1">
      <c r="A14" s="75">
        <v>4</v>
      </c>
      <c r="B14" s="76" t="s">
        <v>1645</v>
      </c>
      <c r="C14" s="77" t="s">
        <v>1646</v>
      </c>
      <c r="D14" s="78"/>
      <c r="E14" s="79" t="s">
        <v>1647</v>
      </c>
      <c r="F14" s="79">
        <v>7436</v>
      </c>
      <c r="G14" s="177"/>
      <c r="H14" s="81">
        <v>4.2</v>
      </c>
      <c r="I14" s="76" t="s">
        <v>320</v>
      </c>
      <c r="J14" s="248" t="s">
        <v>1648</v>
      </c>
      <c r="K14" s="148" t="s">
        <v>1635</v>
      </c>
    </row>
    <row r="15" spans="1:12" ht="20.100000000000001" customHeight="1">
      <c r="A15" s="75">
        <v>5</v>
      </c>
      <c r="B15" s="76" t="s">
        <v>271</v>
      </c>
      <c r="C15" s="77" t="s">
        <v>272</v>
      </c>
      <c r="D15" s="78" t="s">
        <v>11</v>
      </c>
      <c r="E15" s="79" t="s">
        <v>263</v>
      </c>
      <c r="F15" s="79">
        <v>8430</v>
      </c>
      <c r="G15" s="177" t="s">
        <v>11</v>
      </c>
      <c r="H15" s="80">
        <v>4.03</v>
      </c>
      <c r="I15" s="79" t="s">
        <v>13</v>
      </c>
      <c r="J15" s="79">
        <v>2316</v>
      </c>
      <c r="K15" s="148" t="s">
        <v>275</v>
      </c>
    </row>
    <row r="16" spans="1:12" ht="20.100000000000001" customHeight="1">
      <c r="A16" s="75">
        <v>6</v>
      </c>
      <c r="B16" s="76" t="s">
        <v>720</v>
      </c>
      <c r="C16" s="77" t="s">
        <v>711</v>
      </c>
      <c r="D16" s="77"/>
      <c r="E16" s="77" t="s">
        <v>263</v>
      </c>
      <c r="F16" s="79">
        <v>8430</v>
      </c>
      <c r="G16" s="177" t="s">
        <v>11</v>
      </c>
      <c r="H16" s="81">
        <v>4.03</v>
      </c>
      <c r="I16" s="76" t="s">
        <v>723</v>
      </c>
      <c r="J16" s="79" t="s">
        <v>724</v>
      </c>
      <c r="K16" s="148" t="s">
        <v>275</v>
      </c>
    </row>
    <row r="17" spans="1:11" ht="20.100000000000001" customHeight="1">
      <c r="A17" s="75">
        <v>7</v>
      </c>
      <c r="B17" s="76" t="s">
        <v>1363</v>
      </c>
      <c r="C17" s="77" t="s">
        <v>1364</v>
      </c>
      <c r="D17" s="77"/>
      <c r="E17" s="77" t="s">
        <v>1365</v>
      </c>
      <c r="F17" s="79">
        <v>7786</v>
      </c>
      <c r="G17" s="177" t="s">
        <v>11</v>
      </c>
      <c r="H17" s="81">
        <v>4.8</v>
      </c>
      <c r="I17" s="76" t="s">
        <v>271</v>
      </c>
      <c r="J17" s="79">
        <v>7553</v>
      </c>
      <c r="K17" s="148" t="s">
        <v>275</v>
      </c>
    </row>
    <row r="18" spans="1:11" ht="20.100000000000001" customHeight="1">
      <c r="A18" s="75">
        <v>8</v>
      </c>
      <c r="B18" s="76" t="s">
        <v>1076</v>
      </c>
      <c r="C18" s="169" t="s">
        <v>1074</v>
      </c>
      <c r="D18" s="78" t="s">
        <v>11</v>
      </c>
      <c r="E18" s="169" t="s">
        <v>1075</v>
      </c>
      <c r="F18" s="169">
        <v>6766</v>
      </c>
      <c r="G18" s="177" t="s">
        <v>11</v>
      </c>
      <c r="H18" s="169">
        <v>4.5</v>
      </c>
      <c r="I18" s="76" t="s">
        <v>29</v>
      </c>
      <c r="J18" s="169">
        <v>3262</v>
      </c>
      <c r="K18" s="148" t="s">
        <v>275</v>
      </c>
    </row>
    <row r="19" spans="1:11" ht="20.100000000000001" customHeight="1">
      <c r="A19" s="75">
        <v>9</v>
      </c>
      <c r="B19" s="65" t="s">
        <v>1096</v>
      </c>
      <c r="C19" s="166" t="s">
        <v>1009</v>
      </c>
      <c r="D19" s="78" t="s">
        <v>11</v>
      </c>
      <c r="E19" s="198" t="s">
        <v>1302</v>
      </c>
      <c r="F19" s="166">
        <v>6741</v>
      </c>
      <c r="G19" s="177" t="s">
        <v>11</v>
      </c>
      <c r="H19" s="166">
        <v>3.7</v>
      </c>
      <c r="I19" s="65" t="s">
        <v>29</v>
      </c>
      <c r="J19" s="166">
        <v>3262</v>
      </c>
      <c r="K19" s="148" t="s">
        <v>806</v>
      </c>
    </row>
    <row r="20" spans="1:11" ht="20.100000000000001" customHeight="1">
      <c r="A20" s="75">
        <v>10</v>
      </c>
      <c r="B20" s="65" t="s">
        <v>632</v>
      </c>
      <c r="C20" s="82" t="s">
        <v>633</v>
      </c>
      <c r="D20" s="78" t="s">
        <v>11</v>
      </c>
      <c r="E20" s="82" t="s">
        <v>634</v>
      </c>
      <c r="F20" s="66">
        <v>6545</v>
      </c>
      <c r="G20" s="177" t="s">
        <v>11</v>
      </c>
      <c r="H20" s="67">
        <v>3.85</v>
      </c>
      <c r="I20" s="65" t="s">
        <v>13</v>
      </c>
      <c r="J20" s="66" t="s">
        <v>1127</v>
      </c>
      <c r="K20" s="148" t="s">
        <v>275</v>
      </c>
    </row>
    <row r="21" spans="1:11" ht="20.100000000000001" customHeight="1">
      <c r="A21" s="75">
        <v>11</v>
      </c>
      <c r="B21" s="65" t="s">
        <v>38</v>
      </c>
      <c r="C21" s="82" t="s">
        <v>39</v>
      </c>
      <c r="D21" s="78" t="s">
        <v>11</v>
      </c>
      <c r="E21" s="82" t="s">
        <v>40</v>
      </c>
      <c r="F21" s="66">
        <v>6073</v>
      </c>
      <c r="G21" s="177" t="s">
        <v>11</v>
      </c>
      <c r="H21" s="67">
        <v>4.4000000000000004</v>
      </c>
      <c r="I21" s="65" t="s">
        <v>25</v>
      </c>
      <c r="J21" s="66" t="s">
        <v>1124</v>
      </c>
      <c r="K21" s="148" t="s">
        <v>275</v>
      </c>
    </row>
    <row r="22" spans="1:11" ht="20.100000000000001" customHeight="1">
      <c r="A22" s="75">
        <v>12</v>
      </c>
      <c r="B22" s="65" t="s">
        <v>408</v>
      </c>
      <c r="C22" s="82" t="s">
        <v>409</v>
      </c>
      <c r="D22" s="78" t="s">
        <v>11</v>
      </c>
      <c r="E22" s="82" t="s">
        <v>410</v>
      </c>
      <c r="F22" s="66">
        <v>5890</v>
      </c>
      <c r="G22" s="177" t="s">
        <v>11</v>
      </c>
      <c r="H22" s="67">
        <v>3.85</v>
      </c>
      <c r="I22" s="65" t="s">
        <v>411</v>
      </c>
      <c r="J22" s="66">
        <v>2487</v>
      </c>
      <c r="K22" s="148" t="s">
        <v>275</v>
      </c>
    </row>
    <row r="23" spans="1:11" ht="20.100000000000001" customHeight="1">
      <c r="A23" s="75">
        <v>13</v>
      </c>
      <c r="B23" s="65" t="s">
        <v>31</v>
      </c>
      <c r="C23" s="82" t="s">
        <v>32</v>
      </c>
      <c r="D23" s="78" t="s">
        <v>11</v>
      </c>
      <c r="E23" s="82" t="s">
        <v>14</v>
      </c>
      <c r="F23" s="66">
        <v>5799</v>
      </c>
      <c r="G23" s="177" t="s">
        <v>11</v>
      </c>
      <c r="H23" s="67">
        <v>4</v>
      </c>
      <c r="I23" s="65" t="s">
        <v>23</v>
      </c>
      <c r="J23" s="66" t="s">
        <v>1128</v>
      </c>
      <c r="K23" s="148" t="s">
        <v>275</v>
      </c>
    </row>
    <row r="24" spans="1:11" ht="20.100000000000001" customHeight="1">
      <c r="A24" s="75">
        <v>14</v>
      </c>
      <c r="B24" s="65" t="s">
        <v>1316</v>
      </c>
      <c r="C24" s="83" t="s">
        <v>1319</v>
      </c>
      <c r="D24" s="78" t="s">
        <v>11</v>
      </c>
      <c r="E24" s="83" t="s">
        <v>1037</v>
      </c>
      <c r="F24" s="88" t="s">
        <v>11</v>
      </c>
      <c r="G24" s="177">
        <v>4747</v>
      </c>
      <c r="H24" s="86">
        <v>4.4000000000000004</v>
      </c>
      <c r="I24" s="87" t="s">
        <v>1208</v>
      </c>
      <c r="J24" s="199" t="s">
        <v>1209</v>
      </c>
      <c r="K24" s="148" t="s">
        <v>275</v>
      </c>
    </row>
    <row r="25" spans="1:11" ht="20.100000000000001" customHeight="1">
      <c r="A25" s="75">
        <v>15</v>
      </c>
      <c r="B25" s="65" t="s">
        <v>1317</v>
      </c>
      <c r="C25" s="82" t="s">
        <v>1312</v>
      </c>
      <c r="D25" s="78" t="s">
        <v>11</v>
      </c>
      <c r="E25" s="82" t="s">
        <v>1320</v>
      </c>
      <c r="F25" s="66">
        <v>6916</v>
      </c>
      <c r="G25" s="177" t="s">
        <v>11</v>
      </c>
      <c r="H25" s="67">
        <v>4.2</v>
      </c>
      <c r="I25" s="65" t="s">
        <v>411</v>
      </c>
      <c r="J25" s="66">
        <v>2487</v>
      </c>
      <c r="K25" s="148" t="s">
        <v>275</v>
      </c>
    </row>
    <row r="26" spans="1:11" ht="20.100000000000001" customHeight="1">
      <c r="A26" s="75">
        <v>16</v>
      </c>
      <c r="B26" s="65" t="s">
        <v>1318</v>
      </c>
      <c r="C26" s="82" t="s">
        <v>1321</v>
      </c>
      <c r="D26" s="78" t="s">
        <v>11</v>
      </c>
      <c r="E26" s="82" t="s">
        <v>1322</v>
      </c>
      <c r="F26" s="68">
        <v>5076</v>
      </c>
      <c r="G26" s="68" t="s">
        <v>11</v>
      </c>
      <c r="H26" s="67">
        <v>5.2</v>
      </c>
      <c r="I26" s="65" t="s">
        <v>1233</v>
      </c>
      <c r="J26" s="66" t="s">
        <v>1234</v>
      </c>
      <c r="K26" s="148" t="s">
        <v>956</v>
      </c>
    </row>
    <row r="27" spans="1:11" ht="20.100000000000001" customHeight="1">
      <c r="A27" s="75">
        <v>17</v>
      </c>
      <c r="B27" s="65" t="s">
        <v>1310</v>
      </c>
      <c r="C27" s="82" t="s">
        <v>1312</v>
      </c>
      <c r="D27" s="78" t="s">
        <v>11</v>
      </c>
      <c r="E27" s="66" t="s">
        <v>1314</v>
      </c>
      <c r="F27" s="68" t="s">
        <v>11</v>
      </c>
      <c r="G27" s="68">
        <v>5801.3</v>
      </c>
      <c r="H27" s="69">
        <v>4.4000000000000004</v>
      </c>
      <c r="I27" s="65" t="s">
        <v>1044</v>
      </c>
      <c r="J27" s="66">
        <v>2460</v>
      </c>
      <c r="K27" s="148" t="s">
        <v>956</v>
      </c>
    </row>
    <row r="28" spans="1:11" ht="20.100000000000001" customHeight="1">
      <c r="A28" s="75">
        <v>18</v>
      </c>
      <c r="B28" s="65" t="s">
        <v>953</v>
      </c>
      <c r="C28" s="82" t="s">
        <v>955</v>
      </c>
      <c r="D28" s="78" t="s">
        <v>11</v>
      </c>
      <c r="E28" s="134">
        <v>190000518490</v>
      </c>
      <c r="F28" s="66">
        <v>5475</v>
      </c>
      <c r="G28" s="177" t="s">
        <v>11</v>
      </c>
      <c r="H28" s="67">
        <v>3.9</v>
      </c>
      <c r="I28" s="65" t="s">
        <v>181</v>
      </c>
      <c r="J28" s="66">
        <v>2950.52</v>
      </c>
      <c r="K28" s="148" t="s">
        <v>956</v>
      </c>
    </row>
    <row r="29" spans="1:11" ht="20.100000000000001" customHeight="1">
      <c r="A29" s="75">
        <v>19</v>
      </c>
      <c r="B29" s="65" t="s">
        <v>855</v>
      </c>
      <c r="C29" s="83" t="s">
        <v>856</v>
      </c>
      <c r="D29" s="78" t="s">
        <v>11</v>
      </c>
      <c r="E29" s="143" t="s">
        <v>1303</v>
      </c>
      <c r="F29" s="85">
        <v>4878</v>
      </c>
      <c r="G29" s="177" t="s">
        <v>11</v>
      </c>
      <c r="H29" s="86" t="s">
        <v>11</v>
      </c>
      <c r="I29" s="87" t="s">
        <v>181</v>
      </c>
      <c r="J29" s="88" t="s">
        <v>724</v>
      </c>
      <c r="K29" s="148" t="s">
        <v>956</v>
      </c>
    </row>
    <row r="30" spans="1:11" ht="20.100000000000001" customHeight="1">
      <c r="A30" s="75">
        <v>20</v>
      </c>
      <c r="B30" s="65" t="s">
        <v>1206</v>
      </c>
      <c r="C30" s="83" t="s">
        <v>1207</v>
      </c>
      <c r="D30" s="78" t="s">
        <v>11</v>
      </c>
      <c r="E30" s="83" t="s">
        <v>821</v>
      </c>
      <c r="F30" s="85">
        <v>4743</v>
      </c>
      <c r="G30" s="177" t="s">
        <v>11</v>
      </c>
      <c r="H30" s="86">
        <v>4.7</v>
      </c>
      <c r="I30" s="87" t="s">
        <v>1208</v>
      </c>
      <c r="J30" s="199" t="s">
        <v>1209</v>
      </c>
      <c r="K30" s="148" t="s">
        <v>275</v>
      </c>
    </row>
    <row r="31" spans="1:11" ht="20.100000000000001" customHeight="1">
      <c r="A31" s="75">
        <v>21</v>
      </c>
      <c r="B31" s="65" t="s">
        <v>954</v>
      </c>
      <c r="C31" s="82" t="s">
        <v>957</v>
      </c>
      <c r="D31" s="78" t="s">
        <v>11</v>
      </c>
      <c r="E31" s="82" t="s">
        <v>154</v>
      </c>
      <c r="F31" s="66">
        <v>4369</v>
      </c>
      <c r="G31" s="177" t="s">
        <v>11</v>
      </c>
      <c r="H31" s="67">
        <v>4.3</v>
      </c>
      <c r="I31" s="65" t="s">
        <v>868</v>
      </c>
      <c r="J31" s="66">
        <v>11572</v>
      </c>
      <c r="K31" s="148" t="s">
        <v>940</v>
      </c>
    </row>
    <row r="32" spans="1:11" ht="20.100000000000001" customHeight="1">
      <c r="A32" s="75">
        <v>22</v>
      </c>
      <c r="B32" s="65" t="s">
        <v>1145</v>
      </c>
      <c r="C32" s="82" t="s">
        <v>326</v>
      </c>
      <c r="D32" s="78" t="s">
        <v>11</v>
      </c>
      <c r="E32" s="82" t="s">
        <v>30</v>
      </c>
      <c r="F32" s="68" t="s">
        <v>11</v>
      </c>
      <c r="G32" s="66">
        <v>4304</v>
      </c>
      <c r="H32" s="67">
        <v>4.2</v>
      </c>
      <c r="I32" s="65" t="s">
        <v>198</v>
      </c>
      <c r="J32" s="66">
        <v>2316</v>
      </c>
      <c r="K32" s="148" t="s">
        <v>275</v>
      </c>
    </row>
    <row r="33" spans="1:11" ht="20.100000000000001" customHeight="1">
      <c r="A33" s="75">
        <v>23</v>
      </c>
      <c r="B33" s="65" t="s">
        <v>1236</v>
      </c>
      <c r="C33" s="82" t="s">
        <v>1237</v>
      </c>
      <c r="D33" s="78" t="s">
        <v>11</v>
      </c>
      <c r="E33" s="82" t="s">
        <v>1235</v>
      </c>
      <c r="F33" s="68" t="s">
        <v>11</v>
      </c>
      <c r="G33" s="66">
        <v>4187</v>
      </c>
      <c r="H33" s="67">
        <v>3.7</v>
      </c>
      <c r="I33" s="65" t="s">
        <v>1233</v>
      </c>
      <c r="J33" s="66" t="s">
        <v>1234</v>
      </c>
      <c r="K33" s="148" t="s">
        <v>956</v>
      </c>
    </row>
    <row r="34" spans="1:11" ht="20.100000000000001" customHeight="1">
      <c r="A34" s="75">
        <v>24</v>
      </c>
      <c r="B34" s="65" t="s">
        <v>635</v>
      </c>
      <c r="C34" s="82" t="s">
        <v>460</v>
      </c>
      <c r="D34" s="125" t="s">
        <v>11</v>
      </c>
      <c r="E34" s="82" t="s">
        <v>636</v>
      </c>
      <c r="F34" s="68" t="s">
        <v>11</v>
      </c>
      <c r="G34" s="66">
        <v>4300</v>
      </c>
      <c r="H34" s="67">
        <v>5.8</v>
      </c>
      <c r="I34" s="65" t="s">
        <v>22</v>
      </c>
      <c r="J34" s="66" t="s">
        <v>1125</v>
      </c>
      <c r="K34" s="150" t="s">
        <v>275</v>
      </c>
    </row>
    <row r="35" spans="1:11" ht="20.100000000000001" customHeight="1">
      <c r="A35" s="75">
        <v>25</v>
      </c>
      <c r="B35" s="65" t="s">
        <v>1146</v>
      </c>
      <c r="C35" s="82" t="s">
        <v>33</v>
      </c>
      <c r="D35" s="125" t="s">
        <v>11</v>
      </c>
      <c r="E35" s="82" t="s">
        <v>34</v>
      </c>
      <c r="F35" s="68" t="s">
        <v>11</v>
      </c>
      <c r="G35" s="66">
        <v>4000</v>
      </c>
      <c r="H35" s="67">
        <v>4</v>
      </c>
      <c r="I35" s="65" t="s">
        <v>22</v>
      </c>
      <c r="J35" s="66" t="s">
        <v>1125</v>
      </c>
      <c r="K35" s="148" t="s">
        <v>275</v>
      </c>
    </row>
    <row r="36" spans="1:11" ht="20.100000000000001" customHeight="1">
      <c r="A36" s="89" t="s">
        <v>496</v>
      </c>
      <c r="B36" s="65"/>
      <c r="C36" s="82"/>
      <c r="D36" s="90"/>
      <c r="E36" s="91"/>
      <c r="F36" s="91"/>
      <c r="G36" s="91"/>
      <c r="H36" s="91"/>
      <c r="I36" s="91"/>
      <c r="J36" s="91"/>
      <c r="K36" s="151"/>
    </row>
    <row r="37" spans="1:11" ht="20.100000000000001" customHeight="1">
      <c r="A37" s="75">
        <v>26</v>
      </c>
      <c r="B37" s="65" t="s">
        <v>1238</v>
      </c>
      <c r="C37" s="82" t="s">
        <v>1239</v>
      </c>
      <c r="D37" s="83">
        <f>ROUND(+(G37+J37)/2,0)</f>
        <v>8866</v>
      </c>
      <c r="E37" s="66" t="s">
        <v>1240</v>
      </c>
      <c r="F37" s="68" t="s">
        <v>11</v>
      </c>
      <c r="G37" s="66">
        <v>4982</v>
      </c>
      <c r="H37" s="69">
        <v>4.2</v>
      </c>
      <c r="I37" s="65" t="s">
        <v>1241</v>
      </c>
      <c r="J37" s="66">
        <v>12749</v>
      </c>
      <c r="K37" s="148" t="s">
        <v>275</v>
      </c>
    </row>
    <row r="38" spans="1:11" ht="20.100000000000001" customHeight="1">
      <c r="A38" s="75">
        <v>27</v>
      </c>
      <c r="B38" s="65" t="s">
        <v>1629</v>
      </c>
      <c r="C38" s="82" t="s">
        <v>1626</v>
      </c>
      <c r="D38" s="83">
        <f>ROUND(+(F38+J38)/2,0)</f>
        <v>6364</v>
      </c>
      <c r="E38" s="66" t="s">
        <v>1320</v>
      </c>
      <c r="F38" s="68">
        <v>6918</v>
      </c>
      <c r="G38" s="68" t="s">
        <v>11</v>
      </c>
      <c r="H38" s="69">
        <v>4.4000000000000004</v>
      </c>
      <c r="I38" s="65" t="s">
        <v>1630</v>
      </c>
      <c r="J38" s="66">
        <v>5810</v>
      </c>
      <c r="K38" s="148" t="s">
        <v>275</v>
      </c>
    </row>
    <row r="39" spans="1:11" ht="20.100000000000001" customHeight="1">
      <c r="A39" s="75">
        <v>28</v>
      </c>
      <c r="B39" s="65" t="s">
        <v>468</v>
      </c>
      <c r="C39" s="82" t="s">
        <v>469</v>
      </c>
      <c r="D39" s="82">
        <f>ROUND(+(F39+J39)/2,0)</f>
        <v>8504</v>
      </c>
      <c r="E39" s="82" t="s">
        <v>322</v>
      </c>
      <c r="F39" s="66">
        <v>8670</v>
      </c>
      <c r="G39" s="68" t="s">
        <v>11</v>
      </c>
      <c r="H39" s="67">
        <v>3.46</v>
      </c>
      <c r="I39" s="67" t="s">
        <v>43</v>
      </c>
      <c r="J39" s="66">
        <v>8338</v>
      </c>
      <c r="K39" s="148" t="s">
        <v>275</v>
      </c>
    </row>
    <row r="40" spans="1:11" ht="20.100000000000001" customHeight="1">
      <c r="A40" s="75">
        <v>29</v>
      </c>
      <c r="B40" s="65" t="s">
        <v>1244</v>
      </c>
      <c r="C40" s="82" t="s">
        <v>1246</v>
      </c>
      <c r="D40" s="83">
        <f>ROUND(+(G40+12235)/2,0)</f>
        <v>8491</v>
      </c>
      <c r="E40" s="66" t="s">
        <v>1037</v>
      </c>
      <c r="F40" s="68" t="s">
        <v>11</v>
      </c>
      <c r="G40" s="68">
        <v>4747</v>
      </c>
      <c r="H40" s="69">
        <v>4.7</v>
      </c>
      <c r="I40" s="65" t="s">
        <v>1208</v>
      </c>
      <c r="J40" s="17" t="s">
        <v>1209</v>
      </c>
      <c r="K40" s="148" t="s">
        <v>275</v>
      </c>
    </row>
    <row r="41" spans="1:11" ht="20.100000000000001" customHeight="1">
      <c r="A41" s="75">
        <v>30</v>
      </c>
      <c r="B41" s="65" t="s">
        <v>1245</v>
      </c>
      <c r="C41" s="82" t="s">
        <v>1247</v>
      </c>
      <c r="D41" s="83">
        <f>ROUND(+(G41+12235)/2,0)</f>
        <v>8246</v>
      </c>
      <c r="E41" s="66">
        <v>340048825005</v>
      </c>
      <c r="F41" s="68" t="s">
        <v>11</v>
      </c>
      <c r="G41" s="66">
        <v>4257</v>
      </c>
      <c r="H41" s="69" t="s">
        <v>11</v>
      </c>
      <c r="I41" s="65" t="s">
        <v>1044</v>
      </c>
      <c r="J41" s="66">
        <v>2460</v>
      </c>
      <c r="K41" s="148" t="s">
        <v>956</v>
      </c>
    </row>
    <row r="42" spans="1:11" ht="20.100000000000001" customHeight="1">
      <c r="A42" s="75">
        <v>31</v>
      </c>
      <c r="B42" s="65" t="s">
        <v>1311</v>
      </c>
      <c r="C42" s="82" t="s">
        <v>1313</v>
      </c>
      <c r="D42" s="83">
        <f>ROUND(+(G42+12235)/2,0)</f>
        <v>8335</v>
      </c>
      <c r="E42" s="66" t="s">
        <v>1315</v>
      </c>
      <c r="F42" s="68" t="s">
        <v>11</v>
      </c>
      <c r="G42" s="66">
        <v>4434.41</v>
      </c>
      <c r="H42" s="69" t="s">
        <v>11</v>
      </c>
      <c r="I42" s="65" t="s">
        <v>1044</v>
      </c>
      <c r="J42" s="66">
        <v>2460</v>
      </c>
      <c r="K42" s="148" t="s">
        <v>956</v>
      </c>
    </row>
    <row r="43" spans="1:11" ht="20.100000000000001" customHeight="1">
      <c r="A43" s="75">
        <v>32</v>
      </c>
      <c r="B43" s="87" t="s">
        <v>1147</v>
      </c>
      <c r="C43" s="83" t="s">
        <v>867</v>
      </c>
      <c r="D43" s="83">
        <f>ROUND(+(G43+J43)/2,0)</f>
        <v>8158</v>
      </c>
      <c r="E43" s="83" t="s">
        <v>781</v>
      </c>
      <c r="F43" s="68" t="s">
        <v>11</v>
      </c>
      <c r="G43" s="85">
        <v>4743</v>
      </c>
      <c r="H43" s="93">
        <v>4.7</v>
      </c>
      <c r="I43" s="87" t="s">
        <v>868</v>
      </c>
      <c r="J43" s="85">
        <v>11572</v>
      </c>
      <c r="K43" s="149" t="s">
        <v>275</v>
      </c>
    </row>
    <row r="44" spans="1:11" ht="20.100000000000001" customHeight="1">
      <c r="A44" s="75">
        <v>33</v>
      </c>
      <c r="B44" s="65" t="s">
        <v>546</v>
      </c>
      <c r="C44" s="82" t="s">
        <v>547</v>
      </c>
      <c r="D44" s="82">
        <f>ROUND(+(F44+J44)/2,0)</f>
        <v>8035</v>
      </c>
      <c r="E44" s="82" t="s">
        <v>548</v>
      </c>
      <c r="F44" s="66">
        <v>7732</v>
      </c>
      <c r="G44" s="68" t="s">
        <v>11</v>
      </c>
      <c r="H44" s="67">
        <v>4.0999999999999996</v>
      </c>
      <c r="I44" s="67" t="s">
        <v>43</v>
      </c>
      <c r="J44" s="66">
        <v>8338</v>
      </c>
      <c r="K44" s="148" t="s">
        <v>275</v>
      </c>
    </row>
    <row r="45" spans="1:11" ht="20.100000000000001" customHeight="1">
      <c r="A45" s="75">
        <v>34</v>
      </c>
      <c r="B45" s="65" t="s">
        <v>1149</v>
      </c>
      <c r="C45" s="82" t="s">
        <v>1041</v>
      </c>
      <c r="D45" s="82">
        <f>ROUND(+(F45+J45)/2,0)</f>
        <v>8012</v>
      </c>
      <c r="E45" s="66" t="s">
        <v>826</v>
      </c>
      <c r="F45" s="66">
        <v>4452</v>
      </c>
      <c r="G45" s="68" t="s">
        <v>11</v>
      </c>
      <c r="H45" s="69">
        <v>4.2</v>
      </c>
      <c r="I45" s="65" t="s">
        <v>868</v>
      </c>
      <c r="J45" s="66">
        <v>11572</v>
      </c>
      <c r="K45" s="148" t="s">
        <v>275</v>
      </c>
    </row>
    <row r="46" spans="1:11" ht="20.100000000000001" customHeight="1">
      <c r="A46" s="75">
        <v>35</v>
      </c>
      <c r="B46" s="65" t="s">
        <v>41</v>
      </c>
      <c r="C46" s="82" t="s">
        <v>42</v>
      </c>
      <c r="D46" s="82">
        <f>ROUND(+(F46+J46)/2,0)</f>
        <v>7480</v>
      </c>
      <c r="E46" s="82" t="s">
        <v>28</v>
      </c>
      <c r="F46" s="66">
        <v>6621</v>
      </c>
      <c r="G46" s="68" t="s">
        <v>11</v>
      </c>
      <c r="H46" s="67">
        <v>4.7</v>
      </c>
      <c r="I46" s="65" t="s">
        <v>43</v>
      </c>
      <c r="J46" s="66">
        <v>8338</v>
      </c>
      <c r="K46" s="148" t="s">
        <v>275</v>
      </c>
    </row>
    <row r="47" spans="1:11" ht="20.100000000000001" customHeight="1">
      <c r="A47" s="75">
        <v>36</v>
      </c>
      <c r="B47" s="65" t="s">
        <v>1151</v>
      </c>
      <c r="C47" s="82" t="s">
        <v>289</v>
      </c>
      <c r="D47" s="82">
        <f>ROUND(+(4326+J47)/2,0)</f>
        <v>6332</v>
      </c>
      <c r="E47" s="82" t="s">
        <v>290</v>
      </c>
      <c r="F47" s="68" t="s">
        <v>11</v>
      </c>
      <c r="G47" s="66">
        <v>4326</v>
      </c>
      <c r="H47" s="67">
        <v>4.0999999999999996</v>
      </c>
      <c r="I47" s="65" t="s">
        <v>43</v>
      </c>
      <c r="J47" s="66">
        <v>8338</v>
      </c>
      <c r="K47" s="148" t="s">
        <v>275</v>
      </c>
    </row>
    <row r="48" spans="1:11" ht="20.100000000000001" customHeight="1">
      <c r="A48" s="75">
        <v>37</v>
      </c>
      <c r="B48" s="65" t="s">
        <v>1047</v>
      </c>
      <c r="C48" s="82" t="s">
        <v>1048</v>
      </c>
      <c r="D48" s="83">
        <f>ROUND(+(F48+J48)/2,0)</f>
        <v>5810</v>
      </c>
      <c r="E48" s="66" t="s">
        <v>322</v>
      </c>
      <c r="F48" s="66">
        <v>8670</v>
      </c>
      <c r="G48" s="68" t="s">
        <v>11</v>
      </c>
      <c r="H48" s="69">
        <v>4.5999999999999996</v>
      </c>
      <c r="I48" s="65" t="s">
        <v>181</v>
      </c>
      <c r="J48" s="66">
        <v>2950.52</v>
      </c>
      <c r="K48" s="148" t="s">
        <v>275</v>
      </c>
    </row>
    <row r="49" spans="1:11" ht="20.100000000000001" customHeight="1">
      <c r="A49" s="75">
        <v>38</v>
      </c>
      <c r="B49" s="65" t="s">
        <v>951</v>
      </c>
      <c r="C49" s="82" t="s">
        <v>952</v>
      </c>
      <c r="D49" s="83">
        <f>ROUND(+(F49+J49)/2,0)</f>
        <v>5459</v>
      </c>
      <c r="E49" s="66" t="s">
        <v>263</v>
      </c>
      <c r="F49" s="66">
        <v>8430</v>
      </c>
      <c r="G49" s="68" t="s">
        <v>11</v>
      </c>
      <c r="H49" s="67">
        <v>4</v>
      </c>
      <c r="I49" s="65" t="s">
        <v>182</v>
      </c>
      <c r="J49" s="66">
        <v>2487</v>
      </c>
      <c r="K49" s="148" t="s">
        <v>275</v>
      </c>
    </row>
    <row r="50" spans="1:11" ht="20.100000000000001" customHeight="1">
      <c r="A50" s="75">
        <v>39</v>
      </c>
      <c r="B50" s="65" t="s">
        <v>176</v>
      </c>
      <c r="C50" s="65" t="s">
        <v>95</v>
      </c>
      <c r="D50" s="82">
        <f>ROUND(+(F50+J50)/2,0)</f>
        <v>5313</v>
      </c>
      <c r="E50" s="82" t="s">
        <v>177</v>
      </c>
      <c r="F50" s="66">
        <v>7746</v>
      </c>
      <c r="G50" s="68" t="s">
        <v>11</v>
      </c>
      <c r="H50" s="67">
        <v>4.2</v>
      </c>
      <c r="I50" s="92" t="s">
        <v>18</v>
      </c>
      <c r="J50" s="66">
        <v>2880</v>
      </c>
      <c r="K50" s="148" t="s">
        <v>275</v>
      </c>
    </row>
    <row r="51" spans="1:11" ht="20.100000000000001" customHeight="1">
      <c r="A51" s="75">
        <v>40</v>
      </c>
      <c r="B51" s="65" t="s">
        <v>260</v>
      </c>
      <c r="C51" s="65" t="s">
        <v>261</v>
      </c>
      <c r="D51" s="82">
        <f>ROUND(+(F51+J51)/2,0)</f>
        <v>5228</v>
      </c>
      <c r="E51" s="82" t="s">
        <v>262</v>
      </c>
      <c r="F51" s="66">
        <v>8182</v>
      </c>
      <c r="G51" s="68" t="s">
        <v>11</v>
      </c>
      <c r="H51" s="67">
        <v>4.2</v>
      </c>
      <c r="I51" s="92" t="s">
        <v>253</v>
      </c>
      <c r="J51" s="66">
        <v>2273</v>
      </c>
      <c r="K51" s="148" t="s">
        <v>275</v>
      </c>
    </row>
    <row r="52" spans="1:11" ht="20.100000000000001" customHeight="1">
      <c r="A52" s="75">
        <v>41</v>
      </c>
      <c r="B52" s="65" t="s">
        <v>1150</v>
      </c>
      <c r="C52" s="82" t="s">
        <v>551</v>
      </c>
      <c r="D52" s="82">
        <f>ROUND(+(G52+J52)/2,0)</f>
        <v>5101</v>
      </c>
      <c r="E52" s="82">
        <v>44995403</v>
      </c>
      <c r="F52" s="68" t="s">
        <v>11</v>
      </c>
      <c r="G52" s="66">
        <v>4400</v>
      </c>
      <c r="H52" s="69">
        <v>3.5</v>
      </c>
      <c r="I52" s="65" t="s">
        <v>553</v>
      </c>
      <c r="J52" s="66">
        <v>5802</v>
      </c>
      <c r="K52" s="148" t="s">
        <v>207</v>
      </c>
    </row>
    <row r="53" spans="1:11" ht="20.100000000000001" customHeight="1">
      <c r="A53" s="75">
        <v>42</v>
      </c>
      <c r="B53" s="65" t="s">
        <v>993</v>
      </c>
      <c r="C53" s="82" t="s">
        <v>994</v>
      </c>
      <c r="D53" s="83">
        <f t="shared" ref="D53:D67" si="0">ROUND(+(F53+J53)/2,0)</f>
        <v>4936</v>
      </c>
      <c r="E53" s="66" t="s">
        <v>995</v>
      </c>
      <c r="F53" s="66">
        <v>7412</v>
      </c>
      <c r="G53" s="68" t="s">
        <v>11</v>
      </c>
      <c r="H53" s="69" t="s">
        <v>11</v>
      </c>
      <c r="I53" s="65" t="s">
        <v>996</v>
      </c>
      <c r="J53" s="66">
        <v>2460</v>
      </c>
      <c r="K53" s="148" t="s">
        <v>275</v>
      </c>
    </row>
    <row r="54" spans="1:11" ht="20.100000000000001" customHeight="1">
      <c r="A54" s="75">
        <v>43</v>
      </c>
      <c r="B54" s="65" t="s">
        <v>1000</v>
      </c>
      <c r="C54" s="82" t="s">
        <v>1001</v>
      </c>
      <c r="D54" s="83">
        <f t="shared" si="0"/>
        <v>4936</v>
      </c>
      <c r="E54" s="66" t="s">
        <v>995</v>
      </c>
      <c r="F54" s="66">
        <v>7412</v>
      </c>
      <c r="G54" s="68" t="s">
        <v>11</v>
      </c>
      <c r="H54" s="69" t="s">
        <v>11</v>
      </c>
      <c r="I54" s="65" t="s">
        <v>996</v>
      </c>
      <c r="J54" s="66">
        <v>2460</v>
      </c>
      <c r="K54" s="148" t="s">
        <v>275</v>
      </c>
    </row>
    <row r="55" spans="1:11" ht="20.100000000000001" customHeight="1">
      <c r="A55" s="75">
        <v>44</v>
      </c>
      <c r="B55" s="65" t="s">
        <v>1045</v>
      </c>
      <c r="C55" s="82" t="s">
        <v>1046</v>
      </c>
      <c r="D55" s="83">
        <f t="shared" si="0"/>
        <v>4791</v>
      </c>
      <c r="E55" s="66">
        <v>340011805941</v>
      </c>
      <c r="F55" s="66">
        <v>6888</v>
      </c>
      <c r="G55" s="68" t="s">
        <v>11</v>
      </c>
      <c r="H55" s="69" t="s">
        <v>11</v>
      </c>
      <c r="I55" s="65" t="s">
        <v>1044</v>
      </c>
      <c r="J55" s="66">
        <v>2693</v>
      </c>
      <c r="K55" s="148" t="s">
        <v>956</v>
      </c>
    </row>
    <row r="56" spans="1:11" ht="20.100000000000001" customHeight="1">
      <c r="A56" s="75">
        <v>45</v>
      </c>
      <c r="B56" s="65" t="s">
        <v>250</v>
      </c>
      <c r="C56" s="82" t="s">
        <v>251</v>
      </c>
      <c r="D56" s="82">
        <f t="shared" si="0"/>
        <v>4564</v>
      </c>
      <c r="E56" s="82" t="s">
        <v>252</v>
      </c>
      <c r="F56" s="66">
        <v>6498</v>
      </c>
      <c r="G56" s="68" t="s">
        <v>11</v>
      </c>
      <c r="H56" s="67" t="s">
        <v>11</v>
      </c>
      <c r="I56" s="65" t="s">
        <v>23</v>
      </c>
      <c r="J56" s="66">
        <v>2630</v>
      </c>
      <c r="K56" s="148" t="s">
        <v>275</v>
      </c>
    </row>
    <row r="57" spans="1:11" ht="20.100000000000001" customHeight="1">
      <c r="A57" s="75">
        <v>46</v>
      </c>
      <c r="B57" s="65" t="s">
        <v>637</v>
      </c>
      <c r="C57" s="82" t="s">
        <v>550</v>
      </c>
      <c r="D57" s="82">
        <f t="shared" si="0"/>
        <v>4558</v>
      </c>
      <c r="E57" s="82" t="s">
        <v>638</v>
      </c>
      <c r="F57" s="66">
        <v>6235</v>
      </c>
      <c r="G57" s="68" t="s">
        <v>11</v>
      </c>
      <c r="H57" s="67">
        <v>3.6</v>
      </c>
      <c r="I57" s="65" t="s">
        <v>18</v>
      </c>
      <c r="J57" s="66">
        <v>2880</v>
      </c>
      <c r="K57" s="148" t="s">
        <v>275</v>
      </c>
    </row>
    <row r="58" spans="1:11" ht="20.100000000000001" customHeight="1">
      <c r="A58" s="75">
        <v>47</v>
      </c>
      <c r="B58" s="65" t="s">
        <v>351</v>
      </c>
      <c r="C58" s="82" t="s">
        <v>352</v>
      </c>
      <c r="D58" s="82">
        <f t="shared" si="0"/>
        <v>4506</v>
      </c>
      <c r="E58" s="82" t="s">
        <v>353</v>
      </c>
      <c r="F58" s="66">
        <v>5660</v>
      </c>
      <c r="G58" s="68" t="s">
        <v>11</v>
      </c>
      <c r="H58" s="69" t="s">
        <v>11</v>
      </c>
      <c r="I58" s="66">
        <v>1525</v>
      </c>
      <c r="J58" s="66">
        <v>3352</v>
      </c>
      <c r="K58" s="148" t="s">
        <v>317</v>
      </c>
    </row>
    <row r="59" spans="1:11" ht="20.100000000000001" customHeight="1">
      <c r="A59" s="75">
        <v>48</v>
      </c>
      <c r="B59" s="87" t="s">
        <v>847</v>
      </c>
      <c r="C59" s="83" t="s">
        <v>848</v>
      </c>
      <c r="D59" s="83">
        <f t="shared" si="0"/>
        <v>4482</v>
      </c>
      <c r="E59" s="83" t="s">
        <v>849</v>
      </c>
      <c r="F59" s="85">
        <v>6648</v>
      </c>
      <c r="G59" s="68" t="s">
        <v>11</v>
      </c>
      <c r="H59" s="93">
        <v>4.5</v>
      </c>
      <c r="I59" s="87" t="s">
        <v>198</v>
      </c>
      <c r="J59" s="85">
        <v>2316</v>
      </c>
      <c r="K59" s="148" t="s">
        <v>275</v>
      </c>
    </row>
    <row r="60" spans="1:11" ht="20.100000000000001" customHeight="1">
      <c r="A60" s="75">
        <v>49</v>
      </c>
      <c r="B60" s="65" t="s">
        <v>35</v>
      </c>
      <c r="C60" s="82" t="s">
        <v>36</v>
      </c>
      <c r="D60" s="82">
        <f t="shared" si="0"/>
        <v>4389</v>
      </c>
      <c r="E60" s="82" t="s">
        <v>37</v>
      </c>
      <c r="F60" s="66">
        <v>5973</v>
      </c>
      <c r="G60" s="68" t="s">
        <v>11</v>
      </c>
      <c r="H60" s="67">
        <v>4</v>
      </c>
      <c r="I60" s="65" t="s">
        <v>24</v>
      </c>
      <c r="J60" s="66">
        <v>2805</v>
      </c>
      <c r="K60" s="148" t="s">
        <v>275</v>
      </c>
    </row>
    <row r="61" spans="1:11" ht="20.100000000000001" customHeight="1">
      <c r="A61" s="75">
        <v>50</v>
      </c>
      <c r="B61" s="65" t="s">
        <v>549</v>
      </c>
      <c r="C61" s="82" t="s">
        <v>550</v>
      </c>
      <c r="D61" s="82">
        <f t="shared" si="0"/>
        <v>4340</v>
      </c>
      <c r="E61" s="82" t="s">
        <v>552</v>
      </c>
      <c r="F61" s="66">
        <v>5799</v>
      </c>
      <c r="G61" s="68" t="s">
        <v>11</v>
      </c>
      <c r="H61" s="67">
        <v>4.3</v>
      </c>
      <c r="I61" s="65" t="s">
        <v>18</v>
      </c>
      <c r="J61" s="66">
        <v>2880</v>
      </c>
      <c r="K61" s="148" t="s">
        <v>275</v>
      </c>
    </row>
    <row r="62" spans="1:11" ht="20.100000000000001" customHeight="1">
      <c r="A62" s="75">
        <v>51</v>
      </c>
      <c r="B62" s="65" t="s">
        <v>719</v>
      </c>
      <c r="C62" s="82" t="s">
        <v>567</v>
      </c>
      <c r="D62" s="82">
        <f t="shared" si="0"/>
        <v>4320</v>
      </c>
      <c r="E62" s="82" t="s">
        <v>721</v>
      </c>
      <c r="F62" s="66">
        <v>6090</v>
      </c>
      <c r="G62" s="68" t="s">
        <v>11</v>
      </c>
      <c r="H62" s="67">
        <v>4.0999999999999996</v>
      </c>
      <c r="I62" s="65" t="s">
        <v>722</v>
      </c>
      <c r="J62" s="66">
        <v>2550</v>
      </c>
      <c r="K62" s="148" t="s">
        <v>275</v>
      </c>
    </row>
    <row r="63" spans="1:11" ht="20.100000000000001" customHeight="1">
      <c r="A63" s="75">
        <v>52</v>
      </c>
      <c r="B63" s="65" t="s">
        <v>255</v>
      </c>
      <c r="C63" s="82" t="s">
        <v>256</v>
      </c>
      <c r="D63" s="82">
        <f t="shared" si="0"/>
        <v>4251</v>
      </c>
      <c r="E63" s="82" t="s">
        <v>254</v>
      </c>
      <c r="F63" s="66">
        <v>5622</v>
      </c>
      <c r="G63" s="68" t="s">
        <v>11</v>
      </c>
      <c r="H63" s="67">
        <v>4.9000000000000004</v>
      </c>
      <c r="I63" s="65" t="s">
        <v>18</v>
      </c>
      <c r="J63" s="79">
        <v>2880</v>
      </c>
      <c r="K63" s="148" t="s">
        <v>275</v>
      </c>
    </row>
    <row r="64" spans="1:11" ht="20.100000000000001" customHeight="1">
      <c r="A64" s="75">
        <v>53</v>
      </c>
      <c r="B64" s="65" t="s">
        <v>286</v>
      </c>
      <c r="C64" s="82" t="s">
        <v>287</v>
      </c>
      <c r="D64" s="82">
        <f t="shared" si="0"/>
        <v>4219</v>
      </c>
      <c r="E64" s="82" t="s">
        <v>288</v>
      </c>
      <c r="F64" s="66">
        <v>5558</v>
      </c>
      <c r="G64" s="68" t="s">
        <v>11</v>
      </c>
      <c r="H64" s="67">
        <v>4</v>
      </c>
      <c r="I64" s="65" t="s">
        <v>18</v>
      </c>
      <c r="J64" s="66">
        <v>2880</v>
      </c>
      <c r="K64" s="148" t="s">
        <v>275</v>
      </c>
    </row>
    <row r="65" spans="1:11" ht="20.100000000000001" customHeight="1">
      <c r="A65" s="75">
        <v>54</v>
      </c>
      <c r="B65" s="65" t="s">
        <v>997</v>
      </c>
      <c r="C65" s="82" t="s">
        <v>998</v>
      </c>
      <c r="D65" s="83">
        <f t="shared" si="0"/>
        <v>4217</v>
      </c>
      <c r="E65" s="66" t="s">
        <v>999</v>
      </c>
      <c r="F65" s="66">
        <v>5171</v>
      </c>
      <c r="G65" s="68" t="s">
        <v>11</v>
      </c>
      <c r="H65" s="69" t="s">
        <v>11</v>
      </c>
      <c r="I65" s="65" t="s">
        <v>10</v>
      </c>
      <c r="J65" s="66">
        <v>3262</v>
      </c>
      <c r="K65" s="148" t="s">
        <v>275</v>
      </c>
    </row>
    <row r="66" spans="1:11" ht="20.100000000000001" customHeight="1">
      <c r="A66" s="75">
        <v>55</v>
      </c>
      <c r="B66" s="65" t="s">
        <v>1242</v>
      </c>
      <c r="C66" s="82" t="s">
        <v>1243</v>
      </c>
      <c r="D66" s="83">
        <f t="shared" si="0"/>
        <v>3827</v>
      </c>
      <c r="E66" s="66">
        <v>340015950538</v>
      </c>
      <c r="F66" s="68">
        <v>5194</v>
      </c>
      <c r="G66" s="200" t="s">
        <v>11</v>
      </c>
      <c r="H66" s="69">
        <v>4.5999999999999996</v>
      </c>
      <c r="I66" s="65" t="s">
        <v>1044</v>
      </c>
      <c r="J66" s="66">
        <v>2460</v>
      </c>
      <c r="K66" s="148" t="s">
        <v>956</v>
      </c>
    </row>
    <row r="67" spans="1:11" ht="20.100000000000001" customHeight="1">
      <c r="A67" s="75">
        <v>56</v>
      </c>
      <c r="B67" s="65" t="s">
        <v>323</v>
      </c>
      <c r="C67" s="82" t="s">
        <v>324</v>
      </c>
      <c r="D67" s="82">
        <f t="shared" si="0"/>
        <v>3703</v>
      </c>
      <c r="E67" s="82" t="s">
        <v>325</v>
      </c>
      <c r="F67" s="66">
        <v>5132</v>
      </c>
      <c r="G67" s="68" t="s">
        <v>11</v>
      </c>
      <c r="H67" s="67">
        <v>4</v>
      </c>
      <c r="I67" s="65" t="s">
        <v>253</v>
      </c>
      <c r="J67" s="66">
        <v>2273</v>
      </c>
      <c r="K67" s="148" t="s">
        <v>275</v>
      </c>
    </row>
    <row r="68" spans="1:11" ht="20.100000000000001" customHeight="1">
      <c r="A68" s="75">
        <v>57</v>
      </c>
      <c r="B68" s="65" t="s">
        <v>1148</v>
      </c>
      <c r="C68" s="82" t="s">
        <v>991</v>
      </c>
      <c r="D68" s="83">
        <f>ROUND(+(G68+J68)/2,0)</f>
        <v>3488</v>
      </c>
      <c r="E68" s="66" t="s">
        <v>992</v>
      </c>
      <c r="F68" s="68" t="s">
        <v>11</v>
      </c>
      <c r="G68" s="66">
        <v>4489</v>
      </c>
      <c r="H68" s="69" t="s">
        <v>11</v>
      </c>
      <c r="I68" s="65" t="s">
        <v>182</v>
      </c>
      <c r="J68" s="66">
        <v>2487</v>
      </c>
      <c r="K68" s="148" t="s">
        <v>275</v>
      </c>
    </row>
    <row r="69" spans="1:11" ht="20.100000000000001" customHeight="1">
      <c r="A69" s="75">
        <v>58</v>
      </c>
      <c r="B69" s="65" t="s">
        <v>1152</v>
      </c>
      <c r="C69" s="82" t="s">
        <v>1042</v>
      </c>
      <c r="D69" s="83">
        <f>ROUND(+(G69+J69)/2,0)</f>
        <v>3456</v>
      </c>
      <c r="E69" s="66" t="s">
        <v>1043</v>
      </c>
      <c r="F69" s="68" t="s">
        <v>11</v>
      </c>
      <c r="G69" s="66">
        <v>4218</v>
      </c>
      <c r="H69" s="69">
        <v>4.0999999999999996</v>
      </c>
      <c r="I69" s="65" t="s">
        <v>1044</v>
      </c>
      <c r="J69" s="66">
        <v>2693</v>
      </c>
      <c r="K69" s="148" t="s">
        <v>956</v>
      </c>
    </row>
    <row r="70" spans="1:11" ht="20.100000000000001" customHeight="1">
      <c r="A70" s="357" t="s">
        <v>763</v>
      </c>
      <c r="B70" s="358"/>
      <c r="C70" s="358"/>
      <c r="D70" s="358"/>
      <c r="E70" s="358"/>
      <c r="F70" s="358"/>
      <c r="G70" s="358"/>
      <c r="H70" s="358"/>
      <c r="I70" s="358"/>
      <c r="J70" s="358"/>
      <c r="K70" s="359"/>
    </row>
    <row r="71" spans="1:11" ht="20.100000000000001" customHeight="1">
      <c r="A71" s="96" t="s">
        <v>494</v>
      </c>
      <c r="B71" s="97"/>
      <c r="C71" s="97"/>
      <c r="D71" s="97"/>
      <c r="E71" s="97"/>
      <c r="F71" s="97"/>
      <c r="G71" s="97"/>
      <c r="H71" s="97"/>
      <c r="I71" s="97"/>
      <c r="J71" s="97"/>
      <c r="K71" s="152"/>
    </row>
    <row r="72" spans="1:11" ht="20.100000000000001" customHeight="1">
      <c r="A72" s="64">
        <v>59</v>
      </c>
      <c r="B72" s="65" t="s">
        <v>764</v>
      </c>
      <c r="C72" s="82" t="s">
        <v>765</v>
      </c>
      <c r="D72" s="125" t="s">
        <v>11</v>
      </c>
      <c r="E72" s="82" t="s">
        <v>766</v>
      </c>
      <c r="F72" s="66">
        <v>5600</v>
      </c>
      <c r="G72" s="68" t="s">
        <v>11</v>
      </c>
      <c r="H72" s="67">
        <v>3.8</v>
      </c>
      <c r="I72" s="65" t="s">
        <v>748</v>
      </c>
      <c r="J72" s="98">
        <v>11119</v>
      </c>
      <c r="K72" s="148" t="s">
        <v>767</v>
      </c>
    </row>
    <row r="73" spans="1:11" ht="20.100000000000001" customHeight="1">
      <c r="A73" s="64">
        <v>60</v>
      </c>
      <c r="B73" s="65" t="s">
        <v>771</v>
      </c>
      <c r="C73" s="82" t="s">
        <v>772</v>
      </c>
      <c r="D73" s="125" t="s">
        <v>11</v>
      </c>
      <c r="E73" s="82" t="s">
        <v>773</v>
      </c>
      <c r="F73" s="66">
        <v>6756</v>
      </c>
      <c r="G73" s="68" t="s">
        <v>11</v>
      </c>
      <c r="H73" s="67">
        <v>4.5199999999999996</v>
      </c>
      <c r="I73" s="65" t="s">
        <v>774</v>
      </c>
      <c r="J73" s="82">
        <v>8990</v>
      </c>
      <c r="K73" s="148" t="s">
        <v>275</v>
      </c>
    </row>
    <row r="74" spans="1:11" ht="20.100000000000001" customHeight="1">
      <c r="A74" s="96" t="s">
        <v>495</v>
      </c>
      <c r="B74" s="97"/>
      <c r="C74" s="97"/>
      <c r="D74" s="97"/>
      <c r="E74" s="97"/>
      <c r="F74" s="97"/>
      <c r="G74" s="97"/>
      <c r="H74" s="97"/>
      <c r="I74" s="97"/>
      <c r="J74" s="97"/>
      <c r="K74" s="152"/>
    </row>
    <row r="75" spans="1:11" ht="20.100000000000001" customHeight="1">
      <c r="A75" s="64">
        <v>61</v>
      </c>
      <c r="B75" s="65" t="s">
        <v>388</v>
      </c>
      <c r="C75" s="82" t="s">
        <v>389</v>
      </c>
      <c r="D75" s="82">
        <f>ROUND(+(F75+J75)/2,0)</f>
        <v>7913</v>
      </c>
      <c r="E75" s="82" t="s">
        <v>27</v>
      </c>
      <c r="F75" s="66">
        <v>5769</v>
      </c>
      <c r="G75" s="68" t="s">
        <v>11</v>
      </c>
      <c r="H75" s="67">
        <v>4.0999999999999996</v>
      </c>
      <c r="I75" s="65" t="s">
        <v>17</v>
      </c>
      <c r="J75" s="66">
        <v>10056</v>
      </c>
      <c r="K75" s="148" t="s">
        <v>275</v>
      </c>
    </row>
    <row r="76" spans="1:11" ht="20.100000000000001" customHeight="1">
      <c r="A76" s="64">
        <v>62</v>
      </c>
      <c r="B76" s="65" t="s">
        <v>768</v>
      </c>
      <c r="C76" s="82" t="s">
        <v>769</v>
      </c>
      <c r="D76" s="82">
        <f>ROUND(+(F76+J76)/2,0)</f>
        <v>7808</v>
      </c>
      <c r="E76" s="82" t="s">
        <v>322</v>
      </c>
      <c r="F76" s="66">
        <v>8670</v>
      </c>
      <c r="G76" s="68" t="s">
        <v>11</v>
      </c>
      <c r="H76" s="67">
        <v>4.5999999999999996</v>
      </c>
      <c r="I76" s="65" t="s">
        <v>770</v>
      </c>
      <c r="J76" s="66">
        <v>6945</v>
      </c>
      <c r="K76" s="148" t="s">
        <v>275</v>
      </c>
    </row>
    <row r="77" spans="1:11" ht="20.100000000000001" customHeight="1">
      <c r="A77" s="350" t="s">
        <v>199</v>
      </c>
      <c r="B77" s="351"/>
      <c r="C77" s="351"/>
      <c r="D77" s="351"/>
      <c r="E77" s="351"/>
      <c r="F77" s="351"/>
      <c r="G77" s="351"/>
      <c r="H77" s="351"/>
      <c r="I77" s="351"/>
      <c r="J77" s="351"/>
      <c r="K77" s="352"/>
    </row>
    <row r="78" spans="1:11" ht="20.100000000000001" customHeight="1">
      <c r="A78" s="96" t="s">
        <v>494</v>
      </c>
      <c r="B78" s="97"/>
      <c r="C78" s="97"/>
      <c r="D78" s="97"/>
      <c r="E78" s="97"/>
      <c r="F78" s="97"/>
      <c r="G78" s="97"/>
      <c r="H78" s="97"/>
      <c r="I78" s="97"/>
      <c r="J78" s="97"/>
      <c r="K78" s="152"/>
    </row>
    <row r="79" spans="1:11" ht="20.100000000000001" customHeight="1">
      <c r="A79" s="64">
        <v>1</v>
      </c>
      <c r="B79" s="65" t="s">
        <v>1216</v>
      </c>
      <c r="C79" s="82" t="s">
        <v>1217</v>
      </c>
      <c r="D79" s="78" t="s">
        <v>11</v>
      </c>
      <c r="E79" s="82" t="s">
        <v>1218</v>
      </c>
      <c r="F79" s="66">
        <v>7066</v>
      </c>
      <c r="G79" s="68" t="s">
        <v>11</v>
      </c>
      <c r="H79" s="67">
        <v>4.7</v>
      </c>
      <c r="I79" s="65" t="s">
        <v>545</v>
      </c>
      <c r="J79" s="66" t="s">
        <v>1219</v>
      </c>
      <c r="K79" s="148" t="s">
        <v>275</v>
      </c>
    </row>
    <row r="80" spans="1:11" ht="20.100000000000001" customHeight="1">
      <c r="A80" s="64">
        <v>2</v>
      </c>
      <c r="B80" s="65" t="s">
        <v>488</v>
      </c>
      <c r="C80" s="82" t="s">
        <v>47</v>
      </c>
      <c r="D80" s="78" t="s">
        <v>11</v>
      </c>
      <c r="E80" s="82" t="s">
        <v>48</v>
      </c>
      <c r="F80" s="66">
        <v>6752</v>
      </c>
      <c r="G80" s="68" t="s">
        <v>11</v>
      </c>
      <c r="H80" s="67" t="s">
        <v>11</v>
      </c>
      <c r="I80" s="65" t="s">
        <v>49</v>
      </c>
      <c r="J80" s="66">
        <v>8710</v>
      </c>
      <c r="K80" s="148" t="s">
        <v>209</v>
      </c>
    </row>
    <row r="81" spans="1:11" ht="20.100000000000001" customHeight="1">
      <c r="A81" s="64">
        <v>3</v>
      </c>
      <c r="B81" s="65" t="s">
        <v>1248</v>
      </c>
      <c r="C81" s="82" t="s">
        <v>1250</v>
      </c>
      <c r="D81" s="78" t="s">
        <v>11</v>
      </c>
      <c r="E81" s="125" t="s">
        <v>1304</v>
      </c>
      <c r="F81" s="66">
        <v>5187</v>
      </c>
      <c r="G81" s="68" t="s">
        <v>11</v>
      </c>
      <c r="H81" s="69">
        <v>4.0999999999999996</v>
      </c>
      <c r="I81" s="65" t="s">
        <v>1094</v>
      </c>
      <c r="J81" s="66" t="s">
        <v>1095</v>
      </c>
      <c r="K81" s="148" t="s">
        <v>806</v>
      </c>
    </row>
    <row r="82" spans="1:11" ht="20.100000000000001" customHeight="1">
      <c r="A82" s="64">
        <v>4</v>
      </c>
      <c r="B82" s="65" t="s">
        <v>1249</v>
      </c>
      <c r="C82" s="82" t="s">
        <v>1251</v>
      </c>
      <c r="D82" s="78" t="s">
        <v>11</v>
      </c>
      <c r="E82" s="125" t="s">
        <v>1305</v>
      </c>
      <c r="F82" s="68" t="s">
        <v>11</v>
      </c>
      <c r="G82" s="68">
        <v>4575</v>
      </c>
      <c r="H82" s="69">
        <v>3.9</v>
      </c>
      <c r="I82" s="65" t="s">
        <v>20</v>
      </c>
      <c r="J82" s="66" t="s">
        <v>1120</v>
      </c>
      <c r="K82" s="148" t="s">
        <v>806</v>
      </c>
    </row>
    <row r="83" spans="1:11" ht="20.100000000000001" customHeight="1">
      <c r="A83" s="64">
        <v>5</v>
      </c>
      <c r="B83" s="65" t="s">
        <v>1382</v>
      </c>
      <c r="C83" s="82" t="s">
        <v>1383</v>
      </c>
      <c r="D83" s="78" t="s">
        <v>11</v>
      </c>
      <c r="E83" s="125" t="s">
        <v>1384</v>
      </c>
      <c r="F83" s="68" t="s">
        <v>11</v>
      </c>
      <c r="G83" s="68">
        <v>4042</v>
      </c>
      <c r="H83" s="69">
        <v>4.0999999999999996</v>
      </c>
      <c r="I83" s="65" t="s">
        <v>20</v>
      </c>
      <c r="J83" s="66" t="s">
        <v>1120</v>
      </c>
      <c r="K83" s="148" t="s">
        <v>806</v>
      </c>
    </row>
    <row r="84" spans="1:11" ht="20.100000000000001" customHeight="1">
      <c r="A84" s="64">
        <v>6</v>
      </c>
      <c r="B84" s="65" t="s">
        <v>1091</v>
      </c>
      <c r="C84" s="82" t="s">
        <v>1119</v>
      </c>
      <c r="D84" s="78" t="s">
        <v>11</v>
      </c>
      <c r="E84" s="82">
        <v>78677313</v>
      </c>
      <c r="F84" s="66">
        <v>5954</v>
      </c>
      <c r="G84" s="68" t="s">
        <v>11</v>
      </c>
      <c r="H84" s="69" t="s">
        <v>11</v>
      </c>
      <c r="I84" s="65" t="s">
        <v>20</v>
      </c>
      <c r="J84" s="66" t="s">
        <v>1120</v>
      </c>
      <c r="K84" s="148" t="s">
        <v>806</v>
      </c>
    </row>
    <row r="85" spans="1:11" ht="20.100000000000001" customHeight="1">
      <c r="A85" s="64">
        <v>7</v>
      </c>
      <c r="B85" s="65" t="s">
        <v>327</v>
      </c>
      <c r="C85" s="82" t="s">
        <v>328</v>
      </c>
      <c r="D85" s="78" t="s">
        <v>11</v>
      </c>
      <c r="E85" s="82" t="s">
        <v>45</v>
      </c>
      <c r="F85" s="66">
        <v>5833</v>
      </c>
      <c r="G85" s="68" t="s">
        <v>11</v>
      </c>
      <c r="H85" s="67">
        <v>3.3</v>
      </c>
      <c r="I85" s="65" t="s">
        <v>329</v>
      </c>
      <c r="J85" s="66">
        <v>6927</v>
      </c>
      <c r="K85" s="148" t="s">
        <v>275</v>
      </c>
    </row>
    <row r="86" spans="1:11" ht="20.100000000000001" customHeight="1">
      <c r="A86" s="64">
        <v>8</v>
      </c>
      <c r="B86" s="65" t="s">
        <v>725</v>
      </c>
      <c r="C86" s="82" t="s">
        <v>726</v>
      </c>
      <c r="D86" s="78" t="s">
        <v>11</v>
      </c>
      <c r="E86" s="82" t="s">
        <v>727</v>
      </c>
      <c r="F86" s="66">
        <v>6799</v>
      </c>
      <c r="G86" s="68" t="s">
        <v>11</v>
      </c>
      <c r="H86" s="67">
        <v>3.5</v>
      </c>
      <c r="I86" s="65" t="s">
        <v>728</v>
      </c>
      <c r="J86" s="66" t="s">
        <v>872</v>
      </c>
      <c r="K86" s="148" t="s">
        <v>275</v>
      </c>
    </row>
    <row r="87" spans="1:11" ht="20.100000000000001" customHeight="1">
      <c r="A87" s="64">
        <v>9</v>
      </c>
      <c r="B87" s="65" t="s">
        <v>753</v>
      </c>
      <c r="C87" s="82" t="s">
        <v>754</v>
      </c>
      <c r="D87" s="78" t="s">
        <v>11</v>
      </c>
      <c r="E87" s="82" t="s">
        <v>727</v>
      </c>
      <c r="F87" s="66">
        <v>6799</v>
      </c>
      <c r="G87" s="68" t="s">
        <v>11</v>
      </c>
      <c r="H87" s="67">
        <v>3.49</v>
      </c>
      <c r="I87" s="65" t="s">
        <v>755</v>
      </c>
      <c r="J87" s="66">
        <v>8554</v>
      </c>
      <c r="K87" s="148" t="s">
        <v>275</v>
      </c>
    </row>
    <row r="88" spans="1:11" ht="20.100000000000001" customHeight="1">
      <c r="A88" s="64">
        <v>10</v>
      </c>
      <c r="B88" s="65" t="s">
        <v>1092</v>
      </c>
      <c r="C88" s="82" t="s">
        <v>1093</v>
      </c>
      <c r="D88" s="78" t="s">
        <v>11</v>
      </c>
      <c r="E88" s="125" t="s">
        <v>1306</v>
      </c>
      <c r="F88" s="66">
        <v>5663</v>
      </c>
      <c r="G88" s="68" t="s">
        <v>11</v>
      </c>
      <c r="H88" s="69">
        <v>3.94</v>
      </c>
      <c r="I88" s="65" t="s">
        <v>1094</v>
      </c>
      <c r="J88" s="66" t="s">
        <v>1095</v>
      </c>
      <c r="K88" s="148" t="s">
        <v>806</v>
      </c>
    </row>
    <row r="89" spans="1:11" ht="20.100000000000001" customHeight="1">
      <c r="A89" s="64">
        <v>11</v>
      </c>
      <c r="B89" s="65" t="s">
        <v>1052</v>
      </c>
      <c r="C89" s="82" t="s">
        <v>1053</v>
      </c>
      <c r="D89" s="78" t="s">
        <v>11</v>
      </c>
      <c r="E89" s="125" t="s">
        <v>1307</v>
      </c>
      <c r="F89" s="66">
        <v>5337</v>
      </c>
      <c r="G89" s="68" t="s">
        <v>11</v>
      </c>
      <c r="H89" s="69" t="s">
        <v>11</v>
      </c>
      <c r="I89" s="65" t="s">
        <v>1094</v>
      </c>
      <c r="J89" s="66" t="s">
        <v>1095</v>
      </c>
      <c r="K89" s="148" t="s">
        <v>806</v>
      </c>
    </row>
    <row r="90" spans="1:11" ht="20.100000000000001" customHeight="1">
      <c r="A90" s="64">
        <v>12</v>
      </c>
      <c r="B90" s="65" t="s">
        <v>1049</v>
      </c>
      <c r="C90" s="82" t="s">
        <v>1050</v>
      </c>
      <c r="D90" s="78" t="s">
        <v>11</v>
      </c>
      <c r="E90" s="82" t="s">
        <v>1051</v>
      </c>
      <c r="F90" s="66">
        <v>5099</v>
      </c>
      <c r="G90" s="68" t="s">
        <v>11</v>
      </c>
      <c r="H90" s="67">
        <v>4.3</v>
      </c>
      <c r="I90" s="65" t="s">
        <v>985</v>
      </c>
      <c r="J90" s="66">
        <v>8877</v>
      </c>
      <c r="K90" s="148" t="s">
        <v>275</v>
      </c>
    </row>
    <row r="91" spans="1:11" ht="20.100000000000001" customHeight="1">
      <c r="A91" s="64">
        <v>13</v>
      </c>
      <c r="B91" s="65" t="s">
        <v>330</v>
      </c>
      <c r="C91" s="82" t="s">
        <v>331</v>
      </c>
      <c r="D91" s="78" t="s">
        <v>11</v>
      </c>
      <c r="E91" s="82" t="s">
        <v>332</v>
      </c>
      <c r="F91" s="66">
        <v>5000</v>
      </c>
      <c r="G91" s="68" t="s">
        <v>11</v>
      </c>
      <c r="H91" s="67">
        <v>4.5</v>
      </c>
      <c r="I91" s="65" t="s">
        <v>20</v>
      </c>
      <c r="J91" s="66" t="s">
        <v>1120</v>
      </c>
      <c r="K91" s="148" t="s">
        <v>207</v>
      </c>
    </row>
    <row r="92" spans="1:11" ht="20.100000000000001" customHeight="1">
      <c r="A92" s="64">
        <v>14</v>
      </c>
      <c r="B92" s="87" t="s">
        <v>1153</v>
      </c>
      <c r="C92" s="83" t="s">
        <v>807</v>
      </c>
      <c r="D92" s="78" t="s">
        <v>11</v>
      </c>
      <c r="E92" s="103" t="s">
        <v>808</v>
      </c>
      <c r="F92" s="68" t="s">
        <v>11</v>
      </c>
      <c r="G92" s="85">
        <v>4710</v>
      </c>
      <c r="H92" s="93">
        <v>4.4000000000000004</v>
      </c>
      <c r="I92" s="103" t="s">
        <v>774</v>
      </c>
      <c r="J92" s="104">
        <v>8991</v>
      </c>
      <c r="K92" s="148" t="s">
        <v>275</v>
      </c>
    </row>
    <row r="93" spans="1:11" ht="20.100000000000001" customHeight="1">
      <c r="A93" s="64">
        <v>15</v>
      </c>
      <c r="B93" s="65" t="s">
        <v>1154</v>
      </c>
      <c r="C93" s="82" t="s">
        <v>543</v>
      </c>
      <c r="D93" s="78" t="s">
        <v>11</v>
      </c>
      <c r="E93" s="82" t="s">
        <v>544</v>
      </c>
      <c r="F93" s="68" t="s">
        <v>11</v>
      </c>
      <c r="G93" s="66">
        <v>4644</v>
      </c>
      <c r="H93" s="67">
        <v>3.7</v>
      </c>
      <c r="I93" s="65" t="s">
        <v>545</v>
      </c>
      <c r="J93" s="100">
        <v>4870</v>
      </c>
      <c r="K93" s="148" t="s">
        <v>275</v>
      </c>
    </row>
    <row r="94" spans="1:11" ht="20.100000000000001" customHeight="1">
      <c r="A94" s="64">
        <v>16</v>
      </c>
      <c r="B94" s="65" t="s">
        <v>1155</v>
      </c>
      <c r="C94" s="82" t="s">
        <v>981</v>
      </c>
      <c r="D94" s="78" t="s">
        <v>11</v>
      </c>
      <c r="E94" s="125" t="s">
        <v>1308</v>
      </c>
      <c r="F94" s="68" t="s">
        <v>11</v>
      </c>
      <c r="G94" s="66">
        <v>4561</v>
      </c>
      <c r="H94" s="67">
        <v>3.6</v>
      </c>
      <c r="I94" s="65" t="s">
        <v>833</v>
      </c>
      <c r="J94" s="66">
        <v>3059</v>
      </c>
      <c r="K94" s="148" t="s">
        <v>806</v>
      </c>
    </row>
    <row r="95" spans="1:11" s="102" customFormat="1" ht="21" customHeight="1">
      <c r="A95" s="64">
        <v>17</v>
      </c>
      <c r="B95" s="185" t="s">
        <v>1156</v>
      </c>
      <c r="C95" s="83" t="s">
        <v>817</v>
      </c>
      <c r="D95" s="78" t="s">
        <v>11</v>
      </c>
      <c r="E95" s="85">
        <v>340004278028</v>
      </c>
      <c r="F95" s="68" t="s">
        <v>11</v>
      </c>
      <c r="G95" s="85">
        <v>4401</v>
      </c>
      <c r="H95" s="93">
        <v>3.5</v>
      </c>
      <c r="I95" s="87" t="s">
        <v>329</v>
      </c>
      <c r="J95" s="85" t="s">
        <v>818</v>
      </c>
      <c r="K95" s="149" t="s">
        <v>806</v>
      </c>
    </row>
    <row r="96" spans="1:11" ht="20.100000000000001" customHeight="1">
      <c r="A96" s="64">
        <v>18</v>
      </c>
      <c r="B96" s="65" t="s">
        <v>1157</v>
      </c>
      <c r="C96" s="82" t="s">
        <v>950</v>
      </c>
      <c r="D96" s="125" t="s">
        <v>11</v>
      </c>
      <c r="E96" s="82">
        <v>78436515</v>
      </c>
      <c r="F96" s="68" t="s">
        <v>11</v>
      </c>
      <c r="G96" s="66">
        <v>4353</v>
      </c>
      <c r="H96" s="67">
        <v>4</v>
      </c>
      <c r="I96" s="65" t="s">
        <v>201</v>
      </c>
      <c r="J96" s="66" t="s">
        <v>1336</v>
      </c>
      <c r="K96" s="148" t="s">
        <v>806</v>
      </c>
    </row>
    <row r="97" spans="1:11" ht="20.100000000000001" customHeight="1">
      <c r="A97" s="64">
        <v>19</v>
      </c>
      <c r="B97" s="65" t="s">
        <v>1158</v>
      </c>
      <c r="C97" s="82" t="s">
        <v>449</v>
      </c>
      <c r="D97" s="125" t="s">
        <v>11</v>
      </c>
      <c r="E97" s="82">
        <v>44415284</v>
      </c>
      <c r="F97" s="68" t="s">
        <v>11</v>
      </c>
      <c r="G97" s="66">
        <v>4304</v>
      </c>
      <c r="H97" s="67">
        <v>3.1</v>
      </c>
      <c r="I97" s="65" t="s">
        <v>329</v>
      </c>
      <c r="J97" s="66">
        <v>3002</v>
      </c>
      <c r="K97" s="148" t="s">
        <v>207</v>
      </c>
    </row>
    <row r="98" spans="1:11" ht="20.100000000000001" customHeight="1">
      <c r="A98" s="64">
        <v>20</v>
      </c>
      <c r="B98" s="65" t="s">
        <v>1159</v>
      </c>
      <c r="C98" s="82" t="s">
        <v>471</v>
      </c>
      <c r="D98" s="125" t="s">
        <v>11</v>
      </c>
      <c r="E98" s="82">
        <v>45612555</v>
      </c>
      <c r="F98" s="68" t="s">
        <v>11</v>
      </c>
      <c r="G98" s="66">
        <v>4189</v>
      </c>
      <c r="H98" s="67">
        <v>3.4</v>
      </c>
      <c r="I98" s="65" t="s">
        <v>329</v>
      </c>
      <c r="J98" s="66">
        <v>3002</v>
      </c>
      <c r="K98" s="148" t="s">
        <v>207</v>
      </c>
    </row>
    <row r="99" spans="1:11" ht="20.100000000000001" customHeight="1">
      <c r="A99" s="64">
        <v>21</v>
      </c>
      <c r="B99" s="87" t="s">
        <v>1160</v>
      </c>
      <c r="C99" s="83" t="s">
        <v>832</v>
      </c>
      <c r="D99" s="125" t="s">
        <v>11</v>
      </c>
      <c r="E99" s="85">
        <v>340011841730</v>
      </c>
      <c r="F99" s="68" t="s">
        <v>11</v>
      </c>
      <c r="G99" s="101">
        <v>4189</v>
      </c>
      <c r="H99" s="101">
        <v>3.8</v>
      </c>
      <c r="I99" s="101" t="s">
        <v>833</v>
      </c>
      <c r="J99" s="85" t="s">
        <v>834</v>
      </c>
      <c r="K99" s="149" t="s">
        <v>806</v>
      </c>
    </row>
    <row r="100" spans="1:11" ht="20.100000000000001" customHeight="1">
      <c r="A100" s="64">
        <v>22</v>
      </c>
      <c r="B100" s="65" t="s">
        <v>1161</v>
      </c>
      <c r="C100" s="82" t="s">
        <v>470</v>
      </c>
      <c r="D100" s="125" t="s">
        <v>11</v>
      </c>
      <c r="E100" s="82">
        <v>45927520</v>
      </c>
      <c r="F100" s="68" t="s">
        <v>11</v>
      </c>
      <c r="G100" s="66">
        <v>4120</v>
      </c>
      <c r="H100" s="67">
        <v>3.5</v>
      </c>
      <c r="I100" s="65" t="s">
        <v>329</v>
      </c>
      <c r="J100" s="66">
        <v>3002</v>
      </c>
      <c r="K100" s="148" t="s">
        <v>207</v>
      </c>
    </row>
    <row r="101" spans="1:11" ht="20.100000000000001" customHeight="1">
      <c r="A101" s="64">
        <v>23</v>
      </c>
      <c r="B101" s="65" t="s">
        <v>1162</v>
      </c>
      <c r="C101" s="82" t="s">
        <v>448</v>
      </c>
      <c r="D101" s="125" t="s">
        <v>11</v>
      </c>
      <c r="E101" s="82">
        <v>41573405</v>
      </c>
      <c r="F101" s="68" t="s">
        <v>11</v>
      </c>
      <c r="G101" s="66">
        <v>3801</v>
      </c>
      <c r="H101" s="67">
        <v>3.6</v>
      </c>
      <c r="I101" s="65" t="s">
        <v>329</v>
      </c>
      <c r="J101" s="66">
        <v>3002</v>
      </c>
      <c r="K101" s="148" t="s">
        <v>207</v>
      </c>
    </row>
    <row r="102" spans="1:11" ht="20.100000000000001" customHeight="1">
      <c r="A102" s="64">
        <v>24</v>
      </c>
      <c r="B102" s="65" t="s">
        <v>1163</v>
      </c>
      <c r="C102" s="82" t="s">
        <v>46</v>
      </c>
      <c r="D102" s="125" t="s">
        <v>11</v>
      </c>
      <c r="E102" s="82">
        <v>41573405</v>
      </c>
      <c r="F102" s="68" t="s">
        <v>11</v>
      </c>
      <c r="G102" s="66">
        <v>3712</v>
      </c>
      <c r="H102" s="67" t="s">
        <v>11</v>
      </c>
      <c r="I102" s="65" t="s">
        <v>20</v>
      </c>
      <c r="J102" s="66" t="s">
        <v>1129</v>
      </c>
      <c r="K102" s="148" t="s">
        <v>207</v>
      </c>
    </row>
    <row r="103" spans="1:11" ht="20.100000000000001" customHeight="1">
      <c r="A103" s="350" t="s">
        <v>192</v>
      </c>
      <c r="B103" s="351"/>
      <c r="C103" s="351"/>
      <c r="D103" s="351"/>
      <c r="E103" s="351"/>
      <c r="F103" s="351"/>
      <c r="G103" s="351"/>
      <c r="H103" s="351"/>
      <c r="I103" s="351"/>
      <c r="J103" s="351"/>
      <c r="K103" s="352"/>
    </row>
    <row r="104" spans="1:11" ht="20.100000000000001" customHeight="1">
      <c r="A104" s="350" t="s">
        <v>494</v>
      </c>
      <c r="B104" s="351"/>
      <c r="C104" s="351"/>
      <c r="D104" s="351"/>
      <c r="E104" s="351"/>
      <c r="F104" s="351"/>
      <c r="G104" s="351"/>
      <c r="H104" s="351"/>
      <c r="I104" s="351"/>
      <c r="J104" s="351"/>
      <c r="K104" s="352"/>
    </row>
    <row r="105" spans="1:11" ht="20.100000000000001" customHeight="1">
      <c r="A105" s="75">
        <v>1</v>
      </c>
      <c r="B105" s="76" t="s">
        <v>616</v>
      </c>
      <c r="C105" s="77" t="s">
        <v>617</v>
      </c>
      <c r="D105" s="78" t="s">
        <v>11</v>
      </c>
      <c r="E105" s="79">
        <v>45267107</v>
      </c>
      <c r="F105" s="79">
        <v>6345</v>
      </c>
      <c r="G105" s="177" t="s">
        <v>11</v>
      </c>
      <c r="H105" s="165">
        <v>3.5</v>
      </c>
      <c r="I105" s="76" t="s">
        <v>16</v>
      </c>
      <c r="J105" s="79">
        <v>3020.09</v>
      </c>
      <c r="K105" s="148" t="s">
        <v>207</v>
      </c>
    </row>
    <row r="106" spans="1:11" ht="20.100000000000001" customHeight="1">
      <c r="A106" s="75">
        <v>2</v>
      </c>
      <c r="B106" s="65" t="s">
        <v>611</v>
      </c>
      <c r="C106" s="82" t="s">
        <v>612</v>
      </c>
      <c r="D106" s="78" t="s">
        <v>11</v>
      </c>
      <c r="E106" s="66">
        <v>340002516850</v>
      </c>
      <c r="F106" s="66">
        <v>6164</v>
      </c>
      <c r="G106" s="177" t="s">
        <v>11</v>
      </c>
      <c r="H106" s="69">
        <v>3.4</v>
      </c>
      <c r="I106" s="65" t="s">
        <v>16</v>
      </c>
      <c r="J106" s="66">
        <v>3020.09</v>
      </c>
      <c r="K106" s="148" t="s">
        <v>207</v>
      </c>
    </row>
    <row r="107" spans="1:11" ht="20.100000000000001" customHeight="1">
      <c r="A107" s="75">
        <v>3</v>
      </c>
      <c r="B107" s="65" t="s">
        <v>472</v>
      </c>
      <c r="C107" s="82" t="s">
        <v>473</v>
      </c>
      <c r="D107" s="78" t="s">
        <v>11</v>
      </c>
      <c r="E107" s="82">
        <v>45505750</v>
      </c>
      <c r="F107" s="66">
        <v>5200</v>
      </c>
      <c r="G107" s="177" t="s">
        <v>11</v>
      </c>
      <c r="H107" s="67">
        <v>3.2</v>
      </c>
      <c r="I107" s="65" t="s">
        <v>16</v>
      </c>
      <c r="J107" s="66">
        <v>3021</v>
      </c>
      <c r="K107" s="148" t="s">
        <v>207</v>
      </c>
    </row>
    <row r="108" spans="1:11" ht="20.100000000000001" customHeight="1">
      <c r="A108" s="75">
        <v>4</v>
      </c>
      <c r="B108" s="65" t="s">
        <v>1164</v>
      </c>
      <c r="C108" s="82" t="s">
        <v>471</v>
      </c>
      <c r="D108" s="78" t="s">
        <v>11</v>
      </c>
      <c r="E108" s="82">
        <v>46058944</v>
      </c>
      <c r="F108" s="68" t="s">
        <v>11</v>
      </c>
      <c r="G108" s="66">
        <v>4129</v>
      </c>
      <c r="H108" s="67">
        <v>3.5</v>
      </c>
      <c r="I108" s="65" t="s">
        <v>16</v>
      </c>
      <c r="J108" s="66">
        <v>3021</v>
      </c>
      <c r="K108" s="148" t="s">
        <v>207</v>
      </c>
    </row>
    <row r="109" spans="1:11" ht="20.100000000000001" customHeight="1">
      <c r="A109" s="75">
        <v>5</v>
      </c>
      <c r="B109" s="87" t="s">
        <v>1165</v>
      </c>
      <c r="C109" s="83" t="s">
        <v>804</v>
      </c>
      <c r="D109" s="84"/>
      <c r="E109" s="143" t="s">
        <v>1309</v>
      </c>
      <c r="F109" s="88" t="s">
        <v>11</v>
      </c>
      <c r="G109" s="85">
        <v>4010</v>
      </c>
      <c r="H109" s="86" t="s">
        <v>11</v>
      </c>
      <c r="I109" s="87" t="s">
        <v>16</v>
      </c>
      <c r="J109" s="85" t="s">
        <v>805</v>
      </c>
      <c r="K109" s="149" t="s">
        <v>806</v>
      </c>
    </row>
    <row r="110" spans="1:11" ht="20.100000000000001" customHeight="1">
      <c r="A110" s="350" t="s">
        <v>495</v>
      </c>
      <c r="B110" s="351"/>
      <c r="C110" s="351"/>
      <c r="D110" s="351"/>
      <c r="E110" s="351"/>
      <c r="F110" s="351"/>
      <c r="G110" s="351"/>
      <c r="H110" s="351"/>
      <c r="I110" s="351"/>
      <c r="J110" s="351"/>
      <c r="K110" s="352"/>
    </row>
    <row r="111" spans="1:11" ht="20.100000000000001" customHeight="1">
      <c r="A111" s="64">
        <v>6</v>
      </c>
      <c r="B111" s="65" t="s">
        <v>613</v>
      </c>
      <c r="C111" s="82" t="s">
        <v>443</v>
      </c>
      <c r="D111" s="82">
        <f>ROUND(+(F111+J111)/2,0)</f>
        <v>6020</v>
      </c>
      <c r="E111" s="82" t="s">
        <v>614</v>
      </c>
      <c r="F111" s="66">
        <v>6115</v>
      </c>
      <c r="G111" s="68" t="s">
        <v>11</v>
      </c>
      <c r="H111" s="67">
        <v>4.3</v>
      </c>
      <c r="I111" s="65" t="s">
        <v>615</v>
      </c>
      <c r="J111" s="66">
        <v>5925</v>
      </c>
      <c r="K111" s="153" t="s">
        <v>275</v>
      </c>
    </row>
    <row r="112" spans="1:11" ht="20.100000000000001" customHeight="1">
      <c r="A112" s="64">
        <v>7</v>
      </c>
      <c r="B112" s="65" t="s">
        <v>1004</v>
      </c>
      <c r="C112" s="82" t="s">
        <v>1005</v>
      </c>
      <c r="D112" s="82">
        <f>ROUND(+(F112+J112)/2,0)</f>
        <v>5523</v>
      </c>
      <c r="E112" s="82" t="s">
        <v>1006</v>
      </c>
      <c r="F112" s="66">
        <v>5120</v>
      </c>
      <c r="G112" s="68" t="s">
        <v>11</v>
      </c>
      <c r="H112" s="69" t="s">
        <v>11</v>
      </c>
      <c r="I112" s="65" t="s">
        <v>1007</v>
      </c>
      <c r="J112" s="66">
        <v>5925</v>
      </c>
      <c r="K112" s="153" t="s">
        <v>275</v>
      </c>
    </row>
    <row r="113" spans="1:11" ht="20.100000000000001" customHeight="1">
      <c r="A113" s="64">
        <v>8</v>
      </c>
      <c r="B113" s="65" t="s">
        <v>1625</v>
      </c>
      <c r="C113" s="82" t="s">
        <v>1626</v>
      </c>
      <c r="D113" s="82">
        <f>ROUND(+(G113+J113)/2,0)</f>
        <v>4255</v>
      </c>
      <c r="E113" s="82" t="s">
        <v>1627</v>
      </c>
      <c r="F113" s="68" t="s">
        <v>11</v>
      </c>
      <c r="G113" s="68">
        <v>5691</v>
      </c>
      <c r="H113" s="69">
        <v>4.5</v>
      </c>
      <c r="I113" s="65" t="s">
        <v>1628</v>
      </c>
      <c r="J113" s="66">
        <v>2818</v>
      </c>
      <c r="K113" s="153" t="s">
        <v>275</v>
      </c>
    </row>
    <row r="114" spans="1:11" ht="20.100000000000001" customHeight="1">
      <c r="A114" s="64">
        <v>9</v>
      </c>
      <c r="B114" s="65" t="s">
        <v>1002</v>
      </c>
      <c r="C114" s="82" t="s">
        <v>1003</v>
      </c>
      <c r="D114" s="82">
        <f>ROUND(+(F114+J114)/2,0)</f>
        <v>4010</v>
      </c>
      <c r="E114" s="66">
        <v>340022366402</v>
      </c>
      <c r="F114" s="66">
        <v>5000</v>
      </c>
      <c r="G114" s="68" t="s">
        <v>11</v>
      </c>
      <c r="H114" s="69" t="s">
        <v>11</v>
      </c>
      <c r="I114" s="65" t="s">
        <v>200</v>
      </c>
      <c r="J114" s="66">
        <v>3020.9</v>
      </c>
      <c r="K114" s="149" t="s">
        <v>806</v>
      </c>
    </row>
    <row r="115" spans="1:11" ht="20.100000000000001" customHeight="1">
      <c r="A115" s="64">
        <v>10</v>
      </c>
      <c r="B115" s="118" t="s">
        <v>1166</v>
      </c>
      <c r="C115" s="133" t="s">
        <v>264</v>
      </c>
      <c r="D115" s="133">
        <f>ROUND(+(G115+J115)/2,0)</f>
        <v>6549</v>
      </c>
      <c r="E115" s="133" t="s">
        <v>265</v>
      </c>
      <c r="F115" s="176" t="s">
        <v>11</v>
      </c>
      <c r="G115" s="119">
        <v>2800</v>
      </c>
      <c r="H115" s="120" t="s">
        <v>11</v>
      </c>
      <c r="I115" s="118" t="s">
        <v>266</v>
      </c>
      <c r="J115" s="119">
        <v>10298</v>
      </c>
      <c r="K115" s="153" t="s">
        <v>267</v>
      </c>
    </row>
    <row r="116" spans="1:11" ht="20.100000000000001" customHeight="1">
      <c r="A116" s="64">
        <v>11</v>
      </c>
      <c r="B116" s="65" t="s">
        <v>1167</v>
      </c>
      <c r="C116" s="82" t="s">
        <v>228</v>
      </c>
      <c r="D116" s="82">
        <f>ROUND(+(G116+J116)/2,0)</f>
        <v>6660</v>
      </c>
      <c r="E116" s="82" t="s">
        <v>50</v>
      </c>
      <c r="F116" s="176" t="s">
        <v>11</v>
      </c>
      <c r="G116" s="66">
        <v>2720</v>
      </c>
      <c r="H116" s="67">
        <v>4.4000000000000004</v>
      </c>
      <c r="I116" s="65" t="s">
        <v>229</v>
      </c>
      <c r="J116" s="66">
        <v>10600</v>
      </c>
      <c r="K116" s="148" t="s">
        <v>275</v>
      </c>
    </row>
    <row r="117" spans="1:11" ht="20.100000000000001" customHeight="1" thickBot="1">
      <c r="A117" s="64">
        <v>12</v>
      </c>
      <c r="B117" s="106" t="s">
        <v>1168</v>
      </c>
      <c r="C117" s="142" t="s">
        <v>291</v>
      </c>
      <c r="D117" s="142">
        <f>ROUND(+(G117+J117)/2,0)</f>
        <v>6540</v>
      </c>
      <c r="E117" s="142" t="s">
        <v>292</v>
      </c>
      <c r="F117" s="184" t="s">
        <v>11</v>
      </c>
      <c r="G117" s="107">
        <v>2087</v>
      </c>
      <c r="H117" s="172">
        <v>4.3</v>
      </c>
      <c r="I117" s="106" t="s">
        <v>19</v>
      </c>
      <c r="J117" s="107">
        <v>10993</v>
      </c>
      <c r="K117" s="173" t="s">
        <v>275</v>
      </c>
    </row>
    <row r="118" spans="1:11" ht="20.100000000000001" customHeight="1">
      <c r="A118" s="354" t="s">
        <v>1330</v>
      </c>
      <c r="B118" s="355"/>
      <c r="C118" s="355"/>
      <c r="D118" s="355"/>
      <c r="E118" s="355"/>
      <c r="F118" s="355"/>
      <c r="G118" s="355"/>
      <c r="H118" s="355"/>
      <c r="I118" s="355"/>
      <c r="J118" s="355"/>
      <c r="K118" s="356"/>
    </row>
    <row r="119" spans="1:11" ht="20.100000000000001" customHeight="1">
      <c r="A119" s="73" t="s">
        <v>499</v>
      </c>
      <c r="B119" s="74"/>
      <c r="C119" s="74"/>
      <c r="D119" s="74"/>
      <c r="E119" s="74"/>
      <c r="F119" s="74"/>
      <c r="G119" s="74"/>
      <c r="H119" s="74"/>
      <c r="I119" s="74"/>
      <c r="J119" s="74"/>
      <c r="K119" s="147"/>
    </row>
    <row r="120" spans="1:11" ht="20.100000000000001" customHeight="1">
      <c r="A120" s="75">
        <v>1</v>
      </c>
      <c r="B120" s="65" t="s">
        <v>1331</v>
      </c>
      <c r="C120" s="82" t="s">
        <v>1332</v>
      </c>
      <c r="D120" s="125" t="s">
        <v>11</v>
      </c>
      <c r="E120" s="82" t="s">
        <v>1334</v>
      </c>
      <c r="F120" s="68">
        <v>5360.97</v>
      </c>
      <c r="G120" s="177" t="s">
        <v>11</v>
      </c>
      <c r="H120" s="67">
        <v>4.0999999999999996</v>
      </c>
      <c r="I120" s="65" t="s">
        <v>201</v>
      </c>
      <c r="J120" s="66" t="s">
        <v>1336</v>
      </c>
      <c r="K120" s="148" t="s">
        <v>806</v>
      </c>
    </row>
    <row r="121" spans="1:11" ht="20.100000000000001" customHeight="1">
      <c r="A121" s="75">
        <v>2</v>
      </c>
      <c r="B121" s="65" t="s">
        <v>1649</v>
      </c>
      <c r="C121" s="82" t="s">
        <v>1650</v>
      </c>
      <c r="D121" s="125" t="s">
        <v>11</v>
      </c>
      <c r="E121" s="82">
        <v>77940852</v>
      </c>
      <c r="F121" s="68">
        <v>5425</v>
      </c>
      <c r="G121" s="125" t="s">
        <v>11</v>
      </c>
      <c r="H121" s="125" t="s">
        <v>11</v>
      </c>
      <c r="I121" s="65" t="s">
        <v>1208</v>
      </c>
      <c r="J121" s="66" t="s">
        <v>1651</v>
      </c>
      <c r="K121" s="148" t="s">
        <v>1652</v>
      </c>
    </row>
    <row r="122" spans="1:11" ht="20.100000000000001" customHeight="1">
      <c r="A122" s="75">
        <v>3</v>
      </c>
      <c r="B122" s="65" t="s">
        <v>1554</v>
      </c>
      <c r="C122" s="82" t="s">
        <v>1555</v>
      </c>
      <c r="D122" s="125" t="s">
        <v>11</v>
      </c>
      <c r="E122" s="82">
        <v>91589990</v>
      </c>
      <c r="F122" s="66">
        <v>4051</v>
      </c>
      <c r="G122" s="68" t="s">
        <v>11</v>
      </c>
      <c r="H122" s="69" t="s">
        <v>11</v>
      </c>
      <c r="I122" s="65" t="s">
        <v>1208</v>
      </c>
      <c r="J122" s="202">
        <v>12398</v>
      </c>
      <c r="K122" s="148" t="s">
        <v>1337</v>
      </c>
    </row>
    <row r="123" spans="1:11" ht="20.100000000000001" customHeight="1">
      <c r="A123" s="75">
        <v>4</v>
      </c>
      <c r="B123" s="65" t="s">
        <v>1556</v>
      </c>
      <c r="C123" s="82" t="s">
        <v>1557</v>
      </c>
      <c r="D123" s="125" t="s">
        <v>11</v>
      </c>
      <c r="E123" s="82">
        <v>78521975</v>
      </c>
      <c r="F123" s="68" t="s">
        <v>11</v>
      </c>
      <c r="G123" s="68">
        <v>4660</v>
      </c>
      <c r="H123" s="69" t="s">
        <v>11</v>
      </c>
      <c r="I123" s="65" t="s">
        <v>1208</v>
      </c>
      <c r="J123" s="202">
        <v>12398</v>
      </c>
      <c r="K123" s="148" t="s">
        <v>1337</v>
      </c>
    </row>
    <row r="124" spans="1:11" ht="20.100000000000001" customHeight="1">
      <c r="A124" s="75">
        <v>5</v>
      </c>
      <c r="B124" s="65" t="s">
        <v>1617</v>
      </c>
      <c r="C124" s="82" t="s">
        <v>1618</v>
      </c>
      <c r="D124" s="125" t="s">
        <v>11</v>
      </c>
      <c r="E124" s="82">
        <v>78521680</v>
      </c>
      <c r="F124" s="68">
        <v>5224</v>
      </c>
      <c r="G124" s="68" t="s">
        <v>11</v>
      </c>
      <c r="H124" s="69" t="s">
        <v>11</v>
      </c>
      <c r="I124" s="65" t="s">
        <v>1208</v>
      </c>
      <c r="J124" s="202">
        <v>12398</v>
      </c>
      <c r="K124" s="148" t="s">
        <v>1337</v>
      </c>
    </row>
    <row r="125" spans="1:11" ht="20.100000000000001" customHeight="1">
      <c r="A125" s="75">
        <v>6</v>
      </c>
      <c r="B125" s="65" t="s">
        <v>1534</v>
      </c>
      <c r="C125" s="82" t="s">
        <v>1436</v>
      </c>
      <c r="D125" s="125" t="s">
        <v>11</v>
      </c>
      <c r="E125" s="82">
        <v>78521565</v>
      </c>
      <c r="F125" s="66">
        <v>5041</v>
      </c>
      <c r="G125" s="68" t="s">
        <v>11</v>
      </c>
      <c r="H125" s="69" t="s">
        <v>11</v>
      </c>
      <c r="I125" s="65" t="s">
        <v>1437</v>
      </c>
      <c r="J125" s="202">
        <v>5015</v>
      </c>
      <c r="K125" s="148" t="s">
        <v>1337</v>
      </c>
    </row>
    <row r="126" spans="1:11" ht="25.5">
      <c r="A126" s="75">
        <v>7</v>
      </c>
      <c r="B126" s="65" t="s">
        <v>1350</v>
      </c>
      <c r="C126" s="133" t="s">
        <v>1352</v>
      </c>
      <c r="D126" s="125" t="s">
        <v>11</v>
      </c>
      <c r="E126" s="217" t="s">
        <v>1354</v>
      </c>
      <c r="F126" s="176">
        <v>5555.8</v>
      </c>
      <c r="G126" s="177" t="s">
        <v>11</v>
      </c>
      <c r="H126" s="67">
        <v>3.45</v>
      </c>
      <c r="I126" s="65" t="s">
        <v>1044</v>
      </c>
      <c r="J126" s="66">
        <v>2460</v>
      </c>
      <c r="K126" s="148" t="s">
        <v>806</v>
      </c>
    </row>
    <row r="127" spans="1:11" ht="18" customHeight="1">
      <c r="A127" s="75">
        <v>8</v>
      </c>
      <c r="B127" s="174" t="s">
        <v>1417</v>
      </c>
      <c r="C127" s="205" t="s">
        <v>1419</v>
      </c>
      <c r="D127" s="215" t="s">
        <v>11</v>
      </c>
      <c r="E127" s="219" t="s">
        <v>1421</v>
      </c>
      <c r="F127" s="205">
        <v>5776.19</v>
      </c>
      <c r="G127" s="216" t="s">
        <v>11</v>
      </c>
      <c r="H127" s="67">
        <v>3.7</v>
      </c>
      <c r="I127" s="65" t="s">
        <v>1356</v>
      </c>
      <c r="J127" s="202">
        <v>3088</v>
      </c>
      <c r="K127" s="148" t="s">
        <v>806</v>
      </c>
    </row>
    <row r="128" spans="1:11" ht="18" customHeight="1">
      <c r="A128" s="75">
        <v>9</v>
      </c>
      <c r="B128" s="174" t="s">
        <v>1619</v>
      </c>
      <c r="C128" s="205" t="s">
        <v>1621</v>
      </c>
      <c r="D128" s="215" t="s">
        <v>11</v>
      </c>
      <c r="E128" s="219" t="s">
        <v>1623</v>
      </c>
      <c r="F128" s="205">
        <v>5720.54</v>
      </c>
      <c r="G128" s="216" t="s">
        <v>11</v>
      </c>
      <c r="H128" s="67">
        <v>3.7</v>
      </c>
      <c r="I128" s="65" t="s">
        <v>1356</v>
      </c>
      <c r="J128" s="202">
        <v>3088</v>
      </c>
      <c r="K128" s="148" t="s">
        <v>806</v>
      </c>
    </row>
    <row r="129" spans="1:11" ht="18" customHeight="1">
      <c r="A129" s="75">
        <v>10</v>
      </c>
      <c r="B129" s="65" t="s">
        <v>1620</v>
      </c>
      <c r="C129" s="77" t="s">
        <v>1622</v>
      </c>
      <c r="D129" s="125" t="s">
        <v>11</v>
      </c>
      <c r="E129" s="221" t="s">
        <v>1624</v>
      </c>
      <c r="F129" s="177" t="s">
        <v>11</v>
      </c>
      <c r="G129" s="79">
        <v>4618.9799999999996</v>
      </c>
      <c r="H129" s="69" t="s">
        <v>11</v>
      </c>
      <c r="I129" s="65" t="s">
        <v>1094</v>
      </c>
      <c r="J129" s="17" t="s">
        <v>1095</v>
      </c>
      <c r="K129" s="148" t="s">
        <v>806</v>
      </c>
    </row>
    <row r="130" spans="1:11" ht="18" customHeight="1">
      <c r="A130" s="75">
        <v>11</v>
      </c>
      <c r="B130" s="174" t="s">
        <v>1513</v>
      </c>
      <c r="C130" s="205" t="s">
        <v>1332</v>
      </c>
      <c r="D130" s="215" t="s">
        <v>11</v>
      </c>
      <c r="E130" s="219" t="s">
        <v>1519</v>
      </c>
      <c r="F130" s="205">
        <v>5733.33</v>
      </c>
      <c r="G130" s="216"/>
      <c r="H130" s="67">
        <v>3.1</v>
      </c>
      <c r="I130" s="65" t="s">
        <v>1523</v>
      </c>
      <c r="J130" s="202">
        <v>3088</v>
      </c>
      <c r="K130" s="148" t="s">
        <v>806</v>
      </c>
    </row>
    <row r="131" spans="1:11" ht="18" customHeight="1">
      <c r="A131" s="75">
        <v>12</v>
      </c>
      <c r="B131" s="174" t="s">
        <v>1515</v>
      </c>
      <c r="C131" s="205" t="s">
        <v>1413</v>
      </c>
      <c r="D131" s="215" t="s">
        <v>11</v>
      </c>
      <c r="E131" s="219" t="s">
        <v>1521</v>
      </c>
      <c r="F131" s="219" t="s">
        <v>11</v>
      </c>
      <c r="G131" s="205">
        <v>4389.59</v>
      </c>
      <c r="H131" s="67">
        <v>4.5</v>
      </c>
      <c r="I131" s="65" t="s">
        <v>1194</v>
      </c>
      <c r="J131" s="202">
        <v>2842</v>
      </c>
      <c r="K131" s="148" t="s">
        <v>806</v>
      </c>
    </row>
    <row r="132" spans="1:11" ht="18" customHeight="1">
      <c r="A132" s="75">
        <v>13</v>
      </c>
      <c r="B132" s="174" t="s">
        <v>1516</v>
      </c>
      <c r="C132" s="205" t="s">
        <v>1518</v>
      </c>
      <c r="D132" s="215" t="s">
        <v>11</v>
      </c>
      <c r="E132" s="219" t="s">
        <v>1522</v>
      </c>
      <c r="F132" s="219" t="s">
        <v>11</v>
      </c>
      <c r="G132" s="216">
        <v>4592.1400000000003</v>
      </c>
      <c r="H132" s="67">
        <v>5.4</v>
      </c>
      <c r="I132" s="65" t="s">
        <v>1194</v>
      </c>
      <c r="J132" s="202">
        <v>2842</v>
      </c>
      <c r="K132" s="148" t="s">
        <v>806</v>
      </c>
    </row>
    <row r="133" spans="1:11" ht="18" customHeight="1">
      <c r="A133" s="75">
        <v>14</v>
      </c>
      <c r="B133" s="174" t="s">
        <v>1418</v>
      </c>
      <c r="C133" s="205" t="s">
        <v>1420</v>
      </c>
      <c r="D133" s="215" t="s">
        <v>11</v>
      </c>
      <c r="E133" s="219" t="s">
        <v>1422</v>
      </c>
      <c r="F133" s="205">
        <v>5662.58</v>
      </c>
      <c r="G133" s="216" t="s">
        <v>11</v>
      </c>
      <c r="H133" s="67">
        <v>4.4000000000000004</v>
      </c>
      <c r="I133" s="65" t="s">
        <v>1356</v>
      </c>
      <c r="J133" s="202">
        <v>3088</v>
      </c>
      <c r="K133" s="148" t="s">
        <v>806</v>
      </c>
    </row>
    <row r="134" spans="1:11" ht="25.5">
      <c r="A134" s="75">
        <v>15</v>
      </c>
      <c r="B134" s="65" t="s">
        <v>1351</v>
      </c>
      <c r="C134" s="77" t="s">
        <v>1353</v>
      </c>
      <c r="D134" s="125" t="s">
        <v>11</v>
      </c>
      <c r="E134" s="218" t="s">
        <v>1355</v>
      </c>
      <c r="F134" s="79">
        <v>8413.1</v>
      </c>
      <c r="G134" s="68" t="s">
        <v>11</v>
      </c>
      <c r="H134" s="67">
        <v>3.5</v>
      </c>
      <c r="I134" s="65" t="s">
        <v>1356</v>
      </c>
      <c r="J134" s="202">
        <v>3088</v>
      </c>
      <c r="K134" s="148" t="s">
        <v>806</v>
      </c>
    </row>
    <row r="135" spans="1:11" ht="18" customHeight="1">
      <c r="A135" s="75">
        <v>16</v>
      </c>
      <c r="B135" s="65" t="s">
        <v>1432</v>
      </c>
      <c r="C135" s="77" t="s">
        <v>1433</v>
      </c>
      <c r="D135" s="125" t="s">
        <v>11</v>
      </c>
      <c r="E135" s="221" t="s">
        <v>1434</v>
      </c>
      <c r="F135" s="79">
        <v>5329.81</v>
      </c>
      <c r="G135" s="68" t="s">
        <v>11</v>
      </c>
      <c r="H135" s="69" t="s">
        <v>11</v>
      </c>
      <c r="I135" s="65" t="s">
        <v>1094</v>
      </c>
      <c r="J135" s="17" t="s">
        <v>1095</v>
      </c>
      <c r="K135" s="148" t="s">
        <v>806</v>
      </c>
    </row>
    <row r="136" spans="1:11" ht="18" customHeight="1">
      <c r="A136" s="350" t="s">
        <v>495</v>
      </c>
      <c r="B136" s="351"/>
      <c r="C136" s="351"/>
      <c r="D136" s="351"/>
      <c r="E136" s="351"/>
      <c r="F136" s="351"/>
      <c r="G136" s="351"/>
      <c r="H136" s="351"/>
      <c r="I136" s="351"/>
      <c r="J136" s="351"/>
      <c r="K136" s="352"/>
    </row>
    <row r="137" spans="1:11" ht="18" customHeight="1">
      <c r="A137" s="75">
        <v>17</v>
      </c>
      <c r="B137" s="174" t="s">
        <v>1514</v>
      </c>
      <c r="C137" s="205" t="s">
        <v>1517</v>
      </c>
      <c r="D137" s="68">
        <f>(F137+J137)/2</f>
        <v>4233</v>
      </c>
      <c r="E137" s="219" t="s">
        <v>1520</v>
      </c>
      <c r="F137" s="205">
        <v>5670</v>
      </c>
      <c r="G137" s="216"/>
      <c r="H137" s="67">
        <v>4.9000000000000004</v>
      </c>
      <c r="I137" s="65" t="s">
        <v>1524</v>
      </c>
      <c r="J137" s="202">
        <v>2796</v>
      </c>
      <c r="K137" s="148" t="s">
        <v>806</v>
      </c>
    </row>
    <row r="138" spans="1:11" ht="18" customHeight="1">
      <c r="A138" s="75">
        <v>18</v>
      </c>
      <c r="B138" s="65" t="s">
        <v>1558</v>
      </c>
      <c r="C138" s="77" t="s">
        <v>1561</v>
      </c>
      <c r="D138" s="68">
        <f>(G138+J138)/2</f>
        <v>8812.5</v>
      </c>
      <c r="E138" s="218">
        <v>1292</v>
      </c>
      <c r="F138" s="177" t="s">
        <v>11</v>
      </c>
      <c r="G138" s="68">
        <v>4876</v>
      </c>
      <c r="H138" s="69" t="s">
        <v>11</v>
      </c>
      <c r="I138" s="65" t="s">
        <v>1241</v>
      </c>
      <c r="J138" s="202">
        <v>12749</v>
      </c>
      <c r="K138" s="148" t="s">
        <v>1435</v>
      </c>
    </row>
    <row r="139" spans="1:11" ht="18" customHeight="1">
      <c r="A139" s="75">
        <v>19</v>
      </c>
      <c r="B139" s="65" t="s">
        <v>1559</v>
      </c>
      <c r="C139" s="77" t="s">
        <v>1562</v>
      </c>
      <c r="D139" s="68">
        <f>(F139+J139)/2</f>
        <v>4768.6100000000006</v>
      </c>
      <c r="E139" s="218">
        <v>340004048571</v>
      </c>
      <c r="F139" s="79">
        <v>6741.22</v>
      </c>
      <c r="G139" s="68" t="s">
        <v>11</v>
      </c>
      <c r="H139" s="69">
        <v>3.7</v>
      </c>
      <c r="I139" s="65" t="s">
        <v>1524</v>
      </c>
      <c r="J139" s="202">
        <v>2796</v>
      </c>
      <c r="K139" s="148" t="s">
        <v>1435</v>
      </c>
    </row>
    <row r="140" spans="1:11" ht="18" customHeight="1">
      <c r="A140" s="75">
        <v>20</v>
      </c>
      <c r="B140" s="65" t="s">
        <v>1560</v>
      </c>
      <c r="C140" s="77" t="s">
        <v>1563</v>
      </c>
      <c r="D140" s="68">
        <f>(F140+J140)/2</f>
        <v>6208.5</v>
      </c>
      <c r="E140" s="218" t="s">
        <v>1564</v>
      </c>
      <c r="F140" s="79">
        <v>5679</v>
      </c>
      <c r="G140" s="68" t="s">
        <v>11</v>
      </c>
      <c r="H140" s="69" t="s">
        <v>11</v>
      </c>
      <c r="I140" s="65" t="s">
        <v>1565</v>
      </c>
      <c r="J140" s="202">
        <v>6738</v>
      </c>
      <c r="K140" s="148" t="s">
        <v>1435</v>
      </c>
    </row>
    <row r="141" spans="1:11" ht="20.25" customHeight="1" thickBot="1">
      <c r="A141" s="249">
        <v>21</v>
      </c>
      <c r="B141" s="106" t="s">
        <v>1535</v>
      </c>
      <c r="C141" s="250" t="s">
        <v>1333</v>
      </c>
      <c r="D141" s="184">
        <f>(F141+J141)/2</f>
        <v>8606</v>
      </c>
      <c r="E141" s="251" t="s">
        <v>1335</v>
      </c>
      <c r="F141" s="252">
        <v>5640</v>
      </c>
      <c r="G141" s="184" t="s">
        <v>11</v>
      </c>
      <c r="H141" s="253">
        <v>3.8</v>
      </c>
      <c r="I141" s="106" t="s">
        <v>868</v>
      </c>
      <c r="J141" s="254">
        <v>11572</v>
      </c>
      <c r="K141" s="201" t="s">
        <v>1435</v>
      </c>
    </row>
    <row r="142" spans="1:11" ht="20.100000000000001" customHeight="1">
      <c r="A142" s="108" t="s">
        <v>1123</v>
      </c>
      <c r="C142" s="109"/>
      <c r="D142" s="109"/>
      <c r="E142" s="109"/>
      <c r="F142" s="110"/>
      <c r="G142" s="110"/>
      <c r="H142" s="111"/>
      <c r="I142" s="109"/>
      <c r="J142" s="110"/>
    </row>
    <row r="143" spans="1:11" ht="20.100000000000001" customHeight="1">
      <c r="A143" s="108" t="s">
        <v>268</v>
      </c>
      <c r="C143" s="109"/>
      <c r="D143" s="109"/>
      <c r="E143" s="109"/>
      <c r="F143" s="110"/>
      <c r="G143" s="110"/>
      <c r="H143" s="111"/>
      <c r="I143" s="109"/>
      <c r="J143" s="110"/>
    </row>
    <row r="144" spans="1:11" ht="20.100000000000001" customHeight="1">
      <c r="A144" s="108" t="s">
        <v>756</v>
      </c>
      <c r="B144" s="109"/>
      <c r="C144" s="109"/>
      <c r="D144" s="109"/>
      <c r="E144" s="109"/>
      <c r="F144" s="110"/>
      <c r="G144" s="110"/>
      <c r="H144" s="111"/>
    </row>
    <row r="145" spans="1:18" ht="20.100000000000001" customHeight="1">
      <c r="A145" s="63" t="s">
        <v>1536</v>
      </c>
      <c r="B145" s="109"/>
      <c r="C145" s="109"/>
      <c r="D145" s="109"/>
      <c r="E145" s="109"/>
      <c r="F145" s="110"/>
      <c r="G145" s="110"/>
      <c r="H145" s="111"/>
      <c r="I145" s="109"/>
      <c r="J145" s="110"/>
    </row>
    <row r="146" spans="1:18" ht="20.100000000000001" customHeight="1">
      <c r="B146" s="109"/>
      <c r="C146" s="109"/>
      <c r="D146" s="109"/>
      <c r="E146" s="109"/>
      <c r="F146" s="110"/>
      <c r="G146" s="110"/>
      <c r="H146" s="111"/>
      <c r="I146" s="109"/>
      <c r="J146" s="110"/>
    </row>
    <row r="147" spans="1:18" ht="20.100000000000001" customHeight="1">
      <c r="A147" s="109"/>
      <c r="B147" s="109"/>
      <c r="C147" s="109"/>
      <c r="D147" s="109"/>
      <c r="E147" s="109"/>
      <c r="F147" s="110"/>
      <c r="G147" s="110"/>
      <c r="H147" s="111"/>
      <c r="I147" s="109"/>
      <c r="J147" s="110"/>
    </row>
    <row r="148" spans="1:18" ht="20.100000000000001" customHeight="1">
      <c r="A148" s="109"/>
      <c r="B148" s="109"/>
      <c r="C148" s="109"/>
      <c r="D148" s="109"/>
      <c r="E148" s="109"/>
      <c r="F148" s="110"/>
      <c r="G148" s="110"/>
      <c r="H148" s="111"/>
      <c r="I148" s="109"/>
      <c r="J148" s="110"/>
    </row>
    <row r="149" spans="1:18" ht="20.100000000000001" customHeight="1">
      <c r="A149" s="109"/>
      <c r="B149" s="109"/>
      <c r="C149" s="109"/>
      <c r="D149" s="109"/>
      <c r="E149" s="109"/>
      <c r="F149" s="110"/>
      <c r="G149" s="110"/>
      <c r="H149" s="111"/>
      <c r="I149" s="109"/>
      <c r="J149" s="110"/>
      <c r="M149" s="353"/>
      <c r="N149" s="353"/>
      <c r="O149" s="353"/>
      <c r="P149" s="353"/>
      <c r="Q149" s="353"/>
      <c r="R149" s="353"/>
    </row>
    <row r="150" spans="1:18" ht="20.100000000000001" customHeight="1">
      <c r="M150" s="112"/>
      <c r="N150" s="112"/>
      <c r="O150" s="112"/>
      <c r="P150" s="112"/>
      <c r="Q150" s="112"/>
      <c r="R150" s="112"/>
    </row>
  </sheetData>
  <mergeCells count="25">
    <mergeCell ref="A104:K104"/>
    <mergeCell ref="A110:K110"/>
    <mergeCell ref="M149:R149"/>
    <mergeCell ref="A9:K9"/>
    <mergeCell ref="A70:K70"/>
    <mergeCell ref="A77:K77"/>
    <mergeCell ref="A118:K118"/>
    <mergeCell ref="A136:K136"/>
    <mergeCell ref="A103:K103"/>
    <mergeCell ref="F6:F8"/>
    <mergeCell ref="H6:H8"/>
    <mergeCell ref="I6:I8"/>
    <mergeCell ref="J6:J8"/>
    <mergeCell ref="K6:K8"/>
    <mergeCell ref="G6:G8"/>
    <mergeCell ref="A1:K1"/>
    <mergeCell ref="A2:K2"/>
    <mergeCell ref="A3:K3"/>
    <mergeCell ref="A4:K4"/>
    <mergeCell ref="A5:K5"/>
    <mergeCell ref="A6:A8"/>
    <mergeCell ref="B6:B8"/>
    <mergeCell ref="C6:C8"/>
    <mergeCell ref="D6:D8"/>
    <mergeCell ref="E6:E8"/>
  </mergeCells>
  <hyperlinks>
    <hyperlink ref="J14" r:id="rId1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1"/>
  <sheetViews>
    <sheetView workbookViewId="0">
      <selection sqref="A1:K1"/>
    </sheetView>
  </sheetViews>
  <sheetFormatPr defaultRowHeight="12.75"/>
  <cols>
    <col min="1" max="1" width="10.42578125" style="109" customWidth="1"/>
    <col min="2" max="2" width="12.42578125" style="109" customWidth="1"/>
    <col min="3" max="3" width="14.42578125" style="109" customWidth="1"/>
    <col min="4" max="4" width="12.28515625" style="109" customWidth="1"/>
    <col min="5" max="5" width="14.7109375" style="109" customWidth="1"/>
    <col min="6" max="7" width="11.42578125" style="110" customWidth="1"/>
    <col min="8" max="8" width="9.28515625" style="111" customWidth="1"/>
    <col min="9" max="9" width="10.7109375" style="109" customWidth="1"/>
    <col min="10" max="10" width="13.140625" style="110" customWidth="1"/>
    <col min="11" max="11" width="26.85546875" style="63" customWidth="1"/>
    <col min="12" max="16384" width="9.140625" style="63"/>
  </cols>
  <sheetData>
    <row r="1" spans="1:12" ht="20.100000000000001" customHeight="1">
      <c r="A1" s="336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2" ht="20.100000000000001" customHeight="1">
      <c r="A2" s="337" t="s">
        <v>1073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</row>
    <row r="3" spans="1:12" ht="20.100000000000001" customHeight="1">
      <c r="A3" s="338" t="s">
        <v>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</row>
    <row r="4" spans="1:12" ht="20.100000000000001" customHeight="1">
      <c r="A4" s="339" t="s">
        <v>309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</row>
    <row r="5" spans="1:12" ht="20.100000000000001" customHeight="1" thickBot="1">
      <c r="A5" s="340" t="s">
        <v>51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2" s="71" customFormat="1" ht="20.100000000000001" customHeight="1">
      <c r="A6" s="330" t="s">
        <v>3</v>
      </c>
      <c r="B6" s="333" t="s">
        <v>52</v>
      </c>
      <c r="C6" s="333" t="s">
        <v>5</v>
      </c>
      <c r="D6" s="333" t="s">
        <v>493</v>
      </c>
      <c r="E6" s="333" t="s">
        <v>53</v>
      </c>
      <c r="F6" s="341" t="s">
        <v>7</v>
      </c>
      <c r="G6" s="341" t="s">
        <v>1135</v>
      </c>
      <c r="H6" s="344" t="s">
        <v>8</v>
      </c>
      <c r="I6" s="333" t="s">
        <v>54</v>
      </c>
      <c r="J6" s="341" t="s">
        <v>55</v>
      </c>
      <c r="K6" s="347" t="s">
        <v>202</v>
      </c>
    </row>
    <row r="7" spans="1:12" s="71" customFormat="1" ht="20.100000000000001" customHeight="1">
      <c r="A7" s="331"/>
      <c r="B7" s="334"/>
      <c r="C7" s="334"/>
      <c r="D7" s="334"/>
      <c r="E7" s="334"/>
      <c r="F7" s="342"/>
      <c r="G7" s="342"/>
      <c r="H7" s="345"/>
      <c r="I7" s="334"/>
      <c r="J7" s="342"/>
      <c r="K7" s="348"/>
    </row>
    <row r="8" spans="1:12" s="71" customFormat="1" ht="30.75" customHeight="1" thickBot="1">
      <c r="A8" s="332"/>
      <c r="B8" s="335"/>
      <c r="C8" s="335"/>
      <c r="D8" s="335"/>
      <c r="E8" s="335"/>
      <c r="F8" s="343"/>
      <c r="G8" s="343"/>
      <c r="H8" s="346"/>
      <c r="I8" s="335"/>
      <c r="J8" s="343"/>
      <c r="K8" s="349"/>
    </row>
    <row r="9" spans="1:12" ht="20.100000000000001" customHeight="1">
      <c r="A9" s="360" t="s">
        <v>187</v>
      </c>
      <c r="B9" s="361"/>
      <c r="C9" s="361"/>
      <c r="D9" s="361"/>
      <c r="E9" s="361"/>
      <c r="F9" s="361"/>
      <c r="G9" s="361"/>
      <c r="H9" s="361"/>
      <c r="I9" s="361"/>
      <c r="J9" s="361"/>
      <c r="K9" s="362"/>
    </row>
    <row r="10" spans="1:12" ht="20.100000000000001" customHeight="1">
      <c r="A10" s="94" t="s">
        <v>496</v>
      </c>
      <c r="B10" s="95"/>
      <c r="C10" s="95"/>
      <c r="D10" s="95"/>
      <c r="E10" s="95"/>
      <c r="F10" s="95"/>
      <c r="G10" s="95"/>
      <c r="H10" s="95"/>
      <c r="I10" s="95"/>
      <c r="J10" s="95"/>
      <c r="K10" s="146"/>
    </row>
    <row r="11" spans="1:12" ht="20.100000000000001" customHeight="1">
      <c r="A11" s="64">
        <v>1</v>
      </c>
      <c r="B11" s="65" t="s">
        <v>1169</v>
      </c>
      <c r="C11" s="65" t="s">
        <v>527</v>
      </c>
      <c r="D11" s="65">
        <f>ROUND((3145+J11)/2,0)</f>
        <v>5019</v>
      </c>
      <c r="E11" s="65" t="s">
        <v>873</v>
      </c>
      <c r="F11" s="66">
        <v>3145</v>
      </c>
      <c r="G11" s="66">
        <v>3145</v>
      </c>
      <c r="H11" s="67">
        <v>3.8</v>
      </c>
      <c r="I11" s="65" t="s">
        <v>63</v>
      </c>
      <c r="J11" s="66">
        <v>6893</v>
      </c>
      <c r="K11" s="148" t="s">
        <v>275</v>
      </c>
    </row>
    <row r="12" spans="1:12" ht="20.100000000000001" customHeight="1">
      <c r="A12" s="64">
        <v>2</v>
      </c>
      <c r="B12" s="65" t="s">
        <v>588</v>
      </c>
      <c r="C12" s="65" t="s">
        <v>312</v>
      </c>
      <c r="D12" s="65">
        <f>ROUND((F12+J12)/2,0)</f>
        <v>4063</v>
      </c>
      <c r="E12" s="65" t="s">
        <v>58</v>
      </c>
      <c r="F12" s="66">
        <v>4915</v>
      </c>
      <c r="G12" s="68" t="s">
        <v>11</v>
      </c>
      <c r="H12" s="67">
        <v>4.17</v>
      </c>
      <c r="I12" s="65" t="s">
        <v>589</v>
      </c>
      <c r="J12" s="66">
        <v>3210</v>
      </c>
      <c r="K12" s="148" t="s">
        <v>275</v>
      </c>
    </row>
    <row r="13" spans="1:12" ht="20.100000000000001" customHeight="1">
      <c r="A13" s="64">
        <v>3</v>
      </c>
      <c r="B13" s="65" t="s">
        <v>414</v>
      </c>
      <c r="C13" s="65" t="s">
        <v>319</v>
      </c>
      <c r="D13" s="65">
        <f>ROUND((F13+J13)/2,0)</f>
        <v>3527</v>
      </c>
      <c r="E13" s="65" t="s">
        <v>415</v>
      </c>
      <c r="F13" s="66">
        <v>4096</v>
      </c>
      <c r="G13" s="68" t="s">
        <v>11</v>
      </c>
      <c r="H13" s="67">
        <v>4.3499999999999996</v>
      </c>
      <c r="I13" s="65" t="s">
        <v>57</v>
      </c>
      <c r="J13" s="66">
        <v>2957</v>
      </c>
      <c r="K13" s="148" t="s">
        <v>275</v>
      </c>
    </row>
    <row r="14" spans="1:12" ht="20.100000000000001" customHeight="1">
      <c r="A14" s="64">
        <v>4</v>
      </c>
      <c r="B14" s="65" t="s">
        <v>757</v>
      </c>
      <c r="C14" s="65" t="s">
        <v>758</v>
      </c>
      <c r="D14" s="65">
        <f>ROUND((F14+J14)/2,0)</f>
        <v>5366</v>
      </c>
      <c r="E14" s="65" t="s">
        <v>759</v>
      </c>
      <c r="F14" s="66">
        <v>4055</v>
      </c>
      <c r="G14" s="68" t="s">
        <v>11</v>
      </c>
      <c r="H14" s="67">
        <v>4.3</v>
      </c>
      <c r="I14" s="65" t="s">
        <v>426</v>
      </c>
      <c r="J14" s="66">
        <v>6676</v>
      </c>
      <c r="K14" s="148" t="s">
        <v>275</v>
      </c>
    </row>
    <row r="15" spans="1:12" ht="20.100000000000001" customHeight="1">
      <c r="A15" s="64">
        <v>5</v>
      </c>
      <c r="B15" s="65" t="s">
        <v>1064</v>
      </c>
      <c r="C15" s="65" t="s">
        <v>1065</v>
      </c>
      <c r="D15" s="65">
        <f>ROUND((F15+J15)/2,0)</f>
        <v>3725</v>
      </c>
      <c r="E15" s="65" t="s">
        <v>1066</v>
      </c>
      <c r="F15" s="66">
        <v>4492</v>
      </c>
      <c r="G15" s="68" t="s">
        <v>11</v>
      </c>
      <c r="H15" s="67">
        <v>4.66</v>
      </c>
      <c r="I15" s="65" t="s">
        <v>57</v>
      </c>
      <c r="J15" s="66">
        <v>2957</v>
      </c>
      <c r="K15" s="148" t="s">
        <v>275</v>
      </c>
    </row>
    <row r="16" spans="1:12" ht="20.100000000000001" customHeight="1">
      <c r="A16" s="357" t="s">
        <v>188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9"/>
      <c r="L16" s="109"/>
    </row>
    <row r="17" spans="1:12" ht="20.100000000000001" customHeight="1">
      <c r="A17" s="94" t="s">
        <v>496</v>
      </c>
      <c r="B17" s="95"/>
      <c r="C17" s="95"/>
      <c r="D17" s="95"/>
      <c r="E17" s="95"/>
      <c r="F17" s="95"/>
      <c r="G17" s="95"/>
      <c r="H17" s="95"/>
      <c r="I17" s="95"/>
      <c r="J17" s="95"/>
      <c r="K17" s="146"/>
      <c r="L17" s="109"/>
    </row>
    <row r="18" spans="1:12" ht="20.100000000000001" customHeight="1">
      <c r="A18" s="64">
        <v>1</v>
      </c>
      <c r="B18" s="65" t="s">
        <v>1170</v>
      </c>
      <c r="C18" s="82" t="s">
        <v>336</v>
      </c>
      <c r="D18" s="65">
        <f>ROUND((4137+J18)/2,0)</f>
        <v>3869</v>
      </c>
      <c r="E18" s="82">
        <v>10215261</v>
      </c>
      <c r="F18" s="68" t="s">
        <v>11</v>
      </c>
      <c r="G18" s="66">
        <v>4137</v>
      </c>
      <c r="H18" s="67">
        <v>4.2</v>
      </c>
      <c r="I18" s="82">
        <v>234</v>
      </c>
      <c r="J18" s="68">
        <v>3600</v>
      </c>
      <c r="K18" s="148" t="s">
        <v>337</v>
      </c>
      <c r="L18" s="109"/>
    </row>
    <row r="19" spans="1:12" ht="20.100000000000001" customHeight="1">
      <c r="A19" s="64">
        <v>2</v>
      </c>
      <c r="B19" s="65" t="s">
        <v>1171</v>
      </c>
      <c r="C19" s="82" t="s">
        <v>431</v>
      </c>
      <c r="D19" s="65">
        <f>ROUND((3482+J19)/2,0)</f>
        <v>3541</v>
      </c>
      <c r="E19" s="82" t="s">
        <v>432</v>
      </c>
      <c r="F19" s="68" t="s">
        <v>11</v>
      </c>
      <c r="G19" s="66">
        <v>3482</v>
      </c>
      <c r="H19" s="67">
        <v>4</v>
      </c>
      <c r="I19" s="82">
        <v>234</v>
      </c>
      <c r="J19" s="68">
        <v>3600</v>
      </c>
      <c r="K19" s="148" t="s">
        <v>337</v>
      </c>
      <c r="L19" s="109"/>
    </row>
    <row r="20" spans="1:12" ht="20.100000000000001" customHeight="1">
      <c r="A20" s="64">
        <v>3</v>
      </c>
      <c r="B20" s="65" t="s">
        <v>1258</v>
      </c>
      <c r="C20" s="82" t="s">
        <v>1260</v>
      </c>
      <c r="D20" s="65">
        <f>ROUND((F20+J20)/2,0)</f>
        <v>5313</v>
      </c>
      <c r="E20" s="82" t="s">
        <v>1262</v>
      </c>
      <c r="F20" s="68">
        <v>3863</v>
      </c>
      <c r="G20" s="68" t="s">
        <v>11</v>
      </c>
      <c r="H20" s="67">
        <v>4.5</v>
      </c>
      <c r="I20" s="82" t="s">
        <v>1063</v>
      </c>
      <c r="J20" s="68">
        <v>6762</v>
      </c>
      <c r="K20" s="148" t="s">
        <v>275</v>
      </c>
      <c r="L20" s="109"/>
    </row>
    <row r="21" spans="1:12" ht="20.100000000000001" customHeight="1">
      <c r="A21" s="64">
        <v>4</v>
      </c>
      <c r="B21" s="65" t="s">
        <v>1259</v>
      </c>
      <c r="C21" s="82" t="s">
        <v>1261</v>
      </c>
      <c r="D21" s="65">
        <f>ROUND((F21+J21)/2,0)</f>
        <v>4508</v>
      </c>
      <c r="E21" s="82" t="s">
        <v>1082</v>
      </c>
      <c r="F21" s="68">
        <v>4878</v>
      </c>
      <c r="G21" s="68" t="s">
        <v>11</v>
      </c>
      <c r="H21" s="67">
        <v>4.5999999999999996</v>
      </c>
      <c r="I21" s="82" t="s">
        <v>1213</v>
      </c>
      <c r="J21" s="68">
        <v>4138</v>
      </c>
      <c r="K21" s="148" t="s">
        <v>275</v>
      </c>
      <c r="L21" s="109"/>
    </row>
    <row r="22" spans="1:12" ht="20.100000000000001" customHeight="1">
      <c r="A22" s="64">
        <v>5</v>
      </c>
      <c r="B22" s="65" t="s">
        <v>1172</v>
      </c>
      <c r="C22" s="82" t="s">
        <v>340</v>
      </c>
      <c r="D22" s="65">
        <f>ROUND((3140+J22)/2,0)</f>
        <v>5728</v>
      </c>
      <c r="E22" s="82" t="s">
        <v>341</v>
      </c>
      <c r="F22" s="68" t="s">
        <v>11</v>
      </c>
      <c r="G22" s="66">
        <v>3140</v>
      </c>
      <c r="H22" s="67">
        <v>4.3499999999999996</v>
      </c>
      <c r="I22" s="82" t="s">
        <v>342</v>
      </c>
      <c r="J22" s="68">
        <v>8315</v>
      </c>
      <c r="K22" s="148" t="s">
        <v>275</v>
      </c>
    </row>
    <row r="23" spans="1:12" ht="20.100000000000001" customHeight="1">
      <c r="A23" s="64">
        <v>6</v>
      </c>
      <c r="B23" s="65" t="s">
        <v>1210</v>
      </c>
      <c r="C23" s="82" t="s">
        <v>1211</v>
      </c>
      <c r="D23" s="65">
        <f>ROUND((4429+J23)/2,0)</f>
        <v>4284</v>
      </c>
      <c r="E23" s="82" t="s">
        <v>1212</v>
      </c>
      <c r="F23" s="68" t="s">
        <v>11</v>
      </c>
      <c r="G23" s="66">
        <v>4429</v>
      </c>
      <c r="H23" s="67">
        <v>4.5999999999999996</v>
      </c>
      <c r="I23" s="82" t="s">
        <v>1213</v>
      </c>
      <c r="J23" s="68">
        <v>4138</v>
      </c>
      <c r="K23" s="148" t="s">
        <v>275</v>
      </c>
    </row>
    <row r="24" spans="1:12" ht="20.100000000000001" customHeight="1">
      <c r="A24" s="64">
        <v>7</v>
      </c>
      <c r="B24" s="65" t="s">
        <v>1252</v>
      </c>
      <c r="C24" s="65" t="s">
        <v>1254</v>
      </c>
      <c r="D24" s="87">
        <f>ROUND((F24+J24)/2,0)</f>
        <v>4773</v>
      </c>
      <c r="E24" s="65" t="s">
        <v>1255</v>
      </c>
      <c r="F24" s="68">
        <v>5475</v>
      </c>
      <c r="G24" s="68" t="s">
        <v>11</v>
      </c>
      <c r="H24" s="67">
        <v>4.5999999999999996</v>
      </c>
      <c r="I24" s="65" t="s">
        <v>1256</v>
      </c>
      <c r="J24" s="66">
        <v>4070</v>
      </c>
      <c r="K24" s="148" t="s">
        <v>275</v>
      </c>
    </row>
    <row r="25" spans="1:12" ht="20.100000000000001" customHeight="1">
      <c r="A25" s="64">
        <v>8</v>
      </c>
      <c r="B25" s="87" t="s">
        <v>1253</v>
      </c>
      <c r="C25" s="166" t="s">
        <v>1079</v>
      </c>
      <c r="D25" s="87">
        <f>ROUND((F25+J25)/2,0)</f>
        <v>4773</v>
      </c>
      <c r="E25" s="65" t="s">
        <v>1255</v>
      </c>
      <c r="F25" s="166">
        <v>5475</v>
      </c>
      <c r="G25" s="68" t="s">
        <v>11</v>
      </c>
      <c r="H25" s="166">
        <v>4.5999999999999996</v>
      </c>
      <c r="I25" s="65" t="s">
        <v>1256</v>
      </c>
      <c r="J25" s="166">
        <v>4070</v>
      </c>
      <c r="K25" s="148" t="s">
        <v>275</v>
      </c>
    </row>
    <row r="26" spans="1:12" ht="20.100000000000001" customHeight="1">
      <c r="A26" s="64">
        <v>9</v>
      </c>
      <c r="B26" s="65" t="s">
        <v>1173</v>
      </c>
      <c r="C26" s="65" t="s">
        <v>427</v>
      </c>
      <c r="D26" s="87">
        <f>ROUND((F26+J26)/2,0)</f>
        <v>6022</v>
      </c>
      <c r="E26" s="65" t="s">
        <v>428</v>
      </c>
      <c r="F26" s="68">
        <v>4352</v>
      </c>
      <c r="G26" s="68" t="s">
        <v>11</v>
      </c>
      <c r="H26" s="67">
        <v>3.96</v>
      </c>
      <c r="I26" s="65" t="s">
        <v>65</v>
      </c>
      <c r="J26" s="66">
        <v>7691</v>
      </c>
      <c r="K26" s="148" t="s">
        <v>275</v>
      </c>
    </row>
    <row r="27" spans="1:12" ht="20.100000000000001" customHeight="1">
      <c r="A27" s="64">
        <v>10</v>
      </c>
      <c r="B27" s="87" t="s">
        <v>1077</v>
      </c>
      <c r="C27" s="166" t="s">
        <v>1079</v>
      </c>
      <c r="D27" s="87">
        <f>ROUND((F27+J27)/2,0)</f>
        <v>4181</v>
      </c>
      <c r="E27" s="166" t="s">
        <v>1081</v>
      </c>
      <c r="F27" s="166">
        <v>5329</v>
      </c>
      <c r="G27" s="68" t="s">
        <v>11</v>
      </c>
      <c r="H27" s="166">
        <v>4.5999999999999996</v>
      </c>
      <c r="I27" s="166" t="s">
        <v>66</v>
      </c>
      <c r="J27" s="166">
        <v>3033</v>
      </c>
      <c r="K27" s="148" t="s">
        <v>275</v>
      </c>
    </row>
    <row r="28" spans="1:12" ht="20.100000000000001" customHeight="1">
      <c r="A28" s="64">
        <v>11</v>
      </c>
      <c r="B28" s="65" t="s">
        <v>242</v>
      </c>
      <c r="C28" s="82" t="s">
        <v>238</v>
      </c>
      <c r="D28" s="65">
        <f>ROUND((F28+J28)/2,0)</f>
        <v>5342</v>
      </c>
      <c r="E28" s="65" t="s">
        <v>280</v>
      </c>
      <c r="F28" s="66">
        <v>5254</v>
      </c>
      <c r="G28" s="68" t="s">
        <v>11</v>
      </c>
      <c r="H28" s="69">
        <v>4.3</v>
      </c>
      <c r="I28" s="82" t="s">
        <v>60</v>
      </c>
      <c r="J28" s="66">
        <v>5429</v>
      </c>
      <c r="K28" s="148" t="s">
        <v>275</v>
      </c>
    </row>
    <row r="29" spans="1:12" ht="20.100000000000001" customHeight="1">
      <c r="A29" s="64">
        <v>12</v>
      </c>
      <c r="B29" s="65" t="s">
        <v>1130</v>
      </c>
      <c r="C29" s="65" t="s">
        <v>640</v>
      </c>
      <c r="D29" s="65">
        <f>ROUND((F29+5683)/2,0)</f>
        <v>5354</v>
      </c>
      <c r="E29" s="65" t="s">
        <v>641</v>
      </c>
      <c r="F29" s="66">
        <v>5024</v>
      </c>
      <c r="G29" s="68" t="s">
        <v>11</v>
      </c>
      <c r="H29" s="67">
        <v>4.46</v>
      </c>
      <c r="I29" s="65" t="s">
        <v>642</v>
      </c>
      <c r="J29" s="115" t="s">
        <v>875</v>
      </c>
      <c r="K29" s="148" t="s">
        <v>275</v>
      </c>
    </row>
    <row r="30" spans="1:12" ht="20.100000000000001" customHeight="1">
      <c r="A30" s="64">
        <v>13</v>
      </c>
      <c r="B30" s="87" t="s">
        <v>1108</v>
      </c>
      <c r="C30" s="166" t="s">
        <v>1109</v>
      </c>
      <c r="D30" s="87">
        <f t="shared" ref="D30:D51" si="0">ROUND((F30+J30)/2,0)</f>
        <v>4262</v>
      </c>
      <c r="E30" s="166" t="s">
        <v>1082</v>
      </c>
      <c r="F30" s="166">
        <v>4878</v>
      </c>
      <c r="G30" s="68" t="s">
        <v>11</v>
      </c>
      <c r="H30" s="166">
        <v>4.7</v>
      </c>
      <c r="I30" s="166" t="s">
        <v>67</v>
      </c>
      <c r="J30" s="166">
        <v>3646</v>
      </c>
      <c r="K30" s="148" t="s">
        <v>275</v>
      </c>
    </row>
    <row r="31" spans="1:12" ht="20.100000000000001" customHeight="1">
      <c r="A31" s="64">
        <v>14</v>
      </c>
      <c r="B31" s="87" t="s">
        <v>1078</v>
      </c>
      <c r="C31" s="166" t="s">
        <v>1080</v>
      </c>
      <c r="D31" s="87">
        <f t="shared" si="0"/>
        <v>4262</v>
      </c>
      <c r="E31" s="175" t="s">
        <v>1082</v>
      </c>
      <c r="F31" s="166">
        <v>4878</v>
      </c>
      <c r="G31" s="68" t="s">
        <v>11</v>
      </c>
      <c r="H31" s="166">
        <v>4.7</v>
      </c>
      <c r="I31" s="166" t="s">
        <v>67</v>
      </c>
      <c r="J31" s="166">
        <v>3646</v>
      </c>
      <c r="K31" s="148" t="s">
        <v>275</v>
      </c>
    </row>
    <row r="32" spans="1:12" ht="20.100000000000001" customHeight="1">
      <c r="A32" s="64">
        <v>15</v>
      </c>
      <c r="B32" s="87" t="s">
        <v>777</v>
      </c>
      <c r="C32" s="83" t="s">
        <v>780</v>
      </c>
      <c r="D32" s="87">
        <f t="shared" si="0"/>
        <v>4881</v>
      </c>
      <c r="E32" s="83" t="s">
        <v>783</v>
      </c>
      <c r="F32" s="85">
        <v>4798</v>
      </c>
      <c r="G32" s="68" t="s">
        <v>11</v>
      </c>
      <c r="H32" s="93">
        <v>4.8</v>
      </c>
      <c r="I32" s="83" t="s">
        <v>68</v>
      </c>
      <c r="J32" s="85">
        <v>4964</v>
      </c>
      <c r="K32" s="148" t="s">
        <v>275</v>
      </c>
    </row>
    <row r="33" spans="1:11" ht="20.100000000000001" customHeight="1">
      <c r="A33" s="64">
        <v>16</v>
      </c>
      <c r="B33" s="87" t="s">
        <v>775</v>
      </c>
      <c r="C33" s="83" t="s">
        <v>778</v>
      </c>
      <c r="D33" s="87">
        <f t="shared" si="0"/>
        <v>5818</v>
      </c>
      <c r="E33" s="83" t="s">
        <v>781</v>
      </c>
      <c r="F33" s="85">
        <v>4743</v>
      </c>
      <c r="G33" s="68" t="s">
        <v>11</v>
      </c>
      <c r="H33" s="93">
        <v>4.7</v>
      </c>
      <c r="I33" s="83" t="s">
        <v>762</v>
      </c>
      <c r="J33" s="85">
        <v>6893</v>
      </c>
      <c r="K33" s="148" t="s">
        <v>275</v>
      </c>
    </row>
    <row r="34" spans="1:11" ht="20.100000000000001" customHeight="1">
      <c r="A34" s="64">
        <v>17</v>
      </c>
      <c r="B34" s="65" t="s">
        <v>676</v>
      </c>
      <c r="C34" s="82" t="s">
        <v>444</v>
      </c>
      <c r="D34" s="65">
        <f t="shared" si="0"/>
        <v>4366</v>
      </c>
      <c r="E34" s="82">
        <v>10215922</v>
      </c>
      <c r="F34" s="66">
        <v>4731</v>
      </c>
      <c r="G34" s="68" t="s">
        <v>11</v>
      </c>
      <c r="H34" s="69" t="s">
        <v>11</v>
      </c>
      <c r="I34" s="82">
        <v>222</v>
      </c>
      <c r="J34" s="68">
        <v>4000</v>
      </c>
      <c r="K34" s="148" t="s">
        <v>337</v>
      </c>
    </row>
    <row r="35" spans="1:11" ht="20.100000000000001" customHeight="1">
      <c r="A35" s="64">
        <v>18</v>
      </c>
      <c r="B35" s="65" t="s">
        <v>178</v>
      </c>
      <c r="C35" s="82" t="s">
        <v>179</v>
      </c>
      <c r="D35" s="65">
        <f t="shared" si="0"/>
        <v>4965</v>
      </c>
      <c r="E35" s="82">
        <v>430</v>
      </c>
      <c r="F35" s="66">
        <v>4500</v>
      </c>
      <c r="G35" s="68" t="s">
        <v>11</v>
      </c>
      <c r="H35" s="67">
        <v>4.3</v>
      </c>
      <c r="I35" s="82" t="s">
        <v>180</v>
      </c>
      <c r="J35" s="66">
        <v>5429</v>
      </c>
      <c r="K35" s="148" t="s">
        <v>281</v>
      </c>
    </row>
    <row r="36" spans="1:11" ht="20.100000000000001" customHeight="1">
      <c r="A36" s="64">
        <v>19</v>
      </c>
      <c r="B36" s="87" t="s">
        <v>1067</v>
      </c>
      <c r="C36" s="83" t="s">
        <v>790</v>
      </c>
      <c r="D36" s="87">
        <f t="shared" si="0"/>
        <v>3763</v>
      </c>
      <c r="E36" s="83" t="s">
        <v>1066</v>
      </c>
      <c r="F36" s="85">
        <v>4492</v>
      </c>
      <c r="G36" s="68" t="s">
        <v>11</v>
      </c>
      <c r="H36" s="86">
        <v>4.66</v>
      </c>
      <c r="I36" s="83" t="s">
        <v>66</v>
      </c>
      <c r="J36" s="85">
        <v>3033</v>
      </c>
      <c r="K36" s="148" t="s">
        <v>275</v>
      </c>
    </row>
    <row r="37" spans="1:11" ht="20.100000000000001" customHeight="1">
      <c r="A37" s="64">
        <v>20</v>
      </c>
      <c r="B37" s="87" t="s">
        <v>1031</v>
      </c>
      <c r="C37" s="83" t="s">
        <v>1032</v>
      </c>
      <c r="D37" s="87">
        <f t="shared" si="0"/>
        <v>3976</v>
      </c>
      <c r="E37" s="143" t="s">
        <v>11</v>
      </c>
      <c r="F37" s="85">
        <v>4392</v>
      </c>
      <c r="G37" s="68" t="s">
        <v>11</v>
      </c>
      <c r="H37" s="86" t="s">
        <v>11</v>
      </c>
      <c r="I37" s="83">
        <v>251</v>
      </c>
      <c r="J37" s="85">
        <v>3560</v>
      </c>
      <c r="K37" s="149" t="s">
        <v>895</v>
      </c>
    </row>
    <row r="38" spans="1:11" ht="20.100000000000001" customHeight="1">
      <c r="A38" s="64">
        <v>21</v>
      </c>
      <c r="B38" s="65" t="s">
        <v>874</v>
      </c>
      <c r="C38" s="65" t="s">
        <v>587</v>
      </c>
      <c r="D38" s="65">
        <f t="shared" si="0"/>
        <v>5631</v>
      </c>
      <c r="E38" s="65" t="s">
        <v>154</v>
      </c>
      <c r="F38" s="66">
        <v>4369</v>
      </c>
      <c r="G38" s="68" t="s">
        <v>11</v>
      </c>
      <c r="H38" s="67">
        <v>4.34</v>
      </c>
      <c r="I38" s="65" t="s">
        <v>63</v>
      </c>
      <c r="J38" s="66">
        <v>6893</v>
      </c>
      <c r="K38" s="148" t="s">
        <v>275</v>
      </c>
    </row>
    <row r="39" spans="1:11" ht="20.100000000000001" customHeight="1">
      <c r="A39" s="64">
        <v>22</v>
      </c>
      <c r="B39" s="65" t="s">
        <v>528</v>
      </c>
      <c r="C39" s="82" t="s">
        <v>529</v>
      </c>
      <c r="D39" s="65">
        <f t="shared" si="0"/>
        <v>4550</v>
      </c>
      <c r="E39" s="82">
        <v>10160294</v>
      </c>
      <c r="F39" s="66">
        <v>4300</v>
      </c>
      <c r="G39" s="68" t="s">
        <v>11</v>
      </c>
      <c r="H39" s="69" t="s">
        <v>11</v>
      </c>
      <c r="I39" s="82">
        <v>221</v>
      </c>
      <c r="J39" s="68">
        <v>4800</v>
      </c>
      <c r="K39" s="148" t="s">
        <v>337</v>
      </c>
    </row>
    <row r="40" spans="1:11" ht="20.100000000000001" customHeight="1">
      <c r="A40" s="64">
        <v>23</v>
      </c>
      <c r="B40" s="87" t="s">
        <v>884</v>
      </c>
      <c r="C40" s="83" t="s">
        <v>885</v>
      </c>
      <c r="D40" s="87">
        <f t="shared" si="0"/>
        <v>4145</v>
      </c>
      <c r="E40" s="83" t="s">
        <v>886</v>
      </c>
      <c r="F40" s="85">
        <v>4290</v>
      </c>
      <c r="G40" s="68" t="s">
        <v>11</v>
      </c>
      <c r="H40" s="86" t="s">
        <v>11</v>
      </c>
      <c r="I40" s="83">
        <v>238</v>
      </c>
      <c r="J40" s="85">
        <v>4000</v>
      </c>
      <c r="K40" s="149" t="s">
        <v>895</v>
      </c>
    </row>
    <row r="41" spans="1:11" ht="20.100000000000001" customHeight="1">
      <c r="A41" s="64">
        <v>24</v>
      </c>
      <c r="B41" s="87" t="s">
        <v>121</v>
      </c>
      <c r="C41" s="83" t="s">
        <v>1030</v>
      </c>
      <c r="D41" s="87">
        <f t="shared" si="0"/>
        <v>4305</v>
      </c>
      <c r="E41" s="143" t="s">
        <v>11</v>
      </c>
      <c r="F41" s="85">
        <v>4209</v>
      </c>
      <c r="G41" s="68" t="s">
        <v>11</v>
      </c>
      <c r="H41" s="86" t="s">
        <v>11</v>
      </c>
      <c r="I41" s="83">
        <v>235</v>
      </c>
      <c r="J41" s="85">
        <v>4400</v>
      </c>
      <c r="K41" s="149" t="s">
        <v>895</v>
      </c>
    </row>
    <row r="42" spans="1:11" ht="20.100000000000001" customHeight="1">
      <c r="A42" s="64">
        <v>25</v>
      </c>
      <c r="B42" s="87" t="s">
        <v>879</v>
      </c>
      <c r="C42" s="83" t="s">
        <v>714</v>
      </c>
      <c r="D42" s="87">
        <f t="shared" si="0"/>
        <v>3975</v>
      </c>
      <c r="E42" s="83" t="s">
        <v>880</v>
      </c>
      <c r="F42" s="85">
        <v>4209</v>
      </c>
      <c r="G42" s="68" t="s">
        <v>11</v>
      </c>
      <c r="H42" s="86" t="s">
        <v>11</v>
      </c>
      <c r="I42" s="83">
        <v>214</v>
      </c>
      <c r="J42" s="85">
        <v>3741</v>
      </c>
      <c r="K42" s="149" t="s">
        <v>895</v>
      </c>
    </row>
    <row r="43" spans="1:11" ht="20.100000000000001" customHeight="1">
      <c r="A43" s="64">
        <v>26</v>
      </c>
      <c r="B43" s="87" t="s">
        <v>876</v>
      </c>
      <c r="C43" s="83" t="s">
        <v>877</v>
      </c>
      <c r="D43" s="87">
        <f t="shared" si="0"/>
        <v>3885</v>
      </c>
      <c r="E43" s="83" t="s">
        <v>878</v>
      </c>
      <c r="F43" s="85">
        <v>4209</v>
      </c>
      <c r="G43" s="68" t="s">
        <v>11</v>
      </c>
      <c r="H43" s="86" t="s">
        <v>11</v>
      </c>
      <c r="I43" s="83">
        <v>253</v>
      </c>
      <c r="J43" s="85">
        <v>3560</v>
      </c>
      <c r="K43" s="149" t="s">
        <v>895</v>
      </c>
    </row>
    <row r="44" spans="1:11" ht="20.100000000000001" customHeight="1">
      <c r="A44" s="64">
        <v>27</v>
      </c>
      <c r="B44" s="87" t="s">
        <v>881</v>
      </c>
      <c r="C44" s="83" t="s">
        <v>882</v>
      </c>
      <c r="D44" s="87">
        <f t="shared" si="0"/>
        <v>3885</v>
      </c>
      <c r="E44" s="83" t="s">
        <v>883</v>
      </c>
      <c r="F44" s="85">
        <v>4209</v>
      </c>
      <c r="G44" s="68" t="s">
        <v>11</v>
      </c>
      <c r="H44" s="86" t="s">
        <v>11</v>
      </c>
      <c r="I44" s="83">
        <v>251</v>
      </c>
      <c r="J44" s="85">
        <v>3560</v>
      </c>
      <c r="K44" s="149" t="s">
        <v>895</v>
      </c>
    </row>
    <row r="45" spans="1:11" ht="20.100000000000001" customHeight="1">
      <c r="A45" s="64">
        <v>28</v>
      </c>
      <c r="B45" s="65" t="s">
        <v>584</v>
      </c>
      <c r="C45" s="82" t="s">
        <v>585</v>
      </c>
      <c r="D45" s="65">
        <f t="shared" si="0"/>
        <v>4197</v>
      </c>
      <c r="E45" s="82" t="s">
        <v>586</v>
      </c>
      <c r="F45" s="66">
        <v>3994</v>
      </c>
      <c r="G45" s="68" t="s">
        <v>11</v>
      </c>
      <c r="H45" s="69" t="s">
        <v>11</v>
      </c>
      <c r="I45" s="82">
        <v>235</v>
      </c>
      <c r="J45" s="68">
        <v>4400</v>
      </c>
      <c r="K45" s="148" t="s">
        <v>337</v>
      </c>
    </row>
    <row r="46" spans="1:11" ht="20.100000000000001" customHeight="1">
      <c r="A46" s="64">
        <v>29</v>
      </c>
      <c r="B46" s="87" t="s">
        <v>776</v>
      </c>
      <c r="C46" s="83" t="s">
        <v>779</v>
      </c>
      <c r="D46" s="87">
        <f t="shared" si="0"/>
        <v>4969</v>
      </c>
      <c r="E46" s="83" t="s">
        <v>782</v>
      </c>
      <c r="F46" s="85">
        <v>6904</v>
      </c>
      <c r="G46" s="68" t="s">
        <v>11</v>
      </c>
      <c r="H46" s="93">
        <v>4.2</v>
      </c>
      <c r="I46" s="83" t="s">
        <v>66</v>
      </c>
      <c r="J46" s="85">
        <v>3033</v>
      </c>
      <c r="K46" s="148" t="s">
        <v>275</v>
      </c>
    </row>
    <row r="47" spans="1:11" ht="20.100000000000001" customHeight="1">
      <c r="A47" s="64">
        <v>30</v>
      </c>
      <c r="B47" s="65" t="s">
        <v>436</v>
      </c>
      <c r="C47" s="82" t="s">
        <v>437</v>
      </c>
      <c r="D47" s="65">
        <f t="shared" si="0"/>
        <v>3795</v>
      </c>
      <c r="E47" s="82" t="s">
        <v>438</v>
      </c>
      <c r="F47" s="66">
        <v>3789</v>
      </c>
      <c r="G47" s="68" t="s">
        <v>11</v>
      </c>
      <c r="H47" s="67">
        <v>4.5999999999999996</v>
      </c>
      <c r="I47" s="82">
        <v>240</v>
      </c>
      <c r="J47" s="68">
        <v>3800</v>
      </c>
      <c r="K47" s="148" t="s">
        <v>337</v>
      </c>
    </row>
    <row r="48" spans="1:11" ht="20.100000000000001" customHeight="1">
      <c r="A48" s="64">
        <v>31</v>
      </c>
      <c r="B48" s="65" t="s">
        <v>386</v>
      </c>
      <c r="C48" s="133" t="s">
        <v>387</v>
      </c>
      <c r="D48" s="65">
        <f t="shared" si="0"/>
        <v>3654</v>
      </c>
      <c r="E48" s="133">
        <v>72801</v>
      </c>
      <c r="F48" s="119">
        <v>3707</v>
      </c>
      <c r="G48" s="68" t="s">
        <v>11</v>
      </c>
      <c r="H48" s="120">
        <v>4.4000000000000004</v>
      </c>
      <c r="I48" s="133">
        <v>234</v>
      </c>
      <c r="J48" s="176">
        <v>3600</v>
      </c>
      <c r="K48" s="148" t="s">
        <v>337</v>
      </c>
    </row>
    <row r="49" spans="1:11" ht="20.100000000000001" customHeight="1">
      <c r="A49" s="64">
        <v>32</v>
      </c>
      <c r="B49" s="174" t="s">
        <v>433</v>
      </c>
      <c r="C49" s="82" t="s">
        <v>434</v>
      </c>
      <c r="D49" s="65">
        <f t="shared" si="0"/>
        <v>3633</v>
      </c>
      <c r="E49" s="82" t="s">
        <v>435</v>
      </c>
      <c r="F49" s="66">
        <v>3666</v>
      </c>
      <c r="G49" s="68" t="s">
        <v>11</v>
      </c>
      <c r="H49" s="67">
        <v>4.2</v>
      </c>
      <c r="I49" s="82">
        <v>234</v>
      </c>
      <c r="J49" s="68">
        <v>3600</v>
      </c>
      <c r="K49" s="148" t="s">
        <v>337</v>
      </c>
    </row>
    <row r="50" spans="1:11" ht="20.100000000000001" customHeight="1">
      <c r="A50" s="64">
        <v>33</v>
      </c>
      <c r="B50" s="65" t="s">
        <v>508</v>
      </c>
      <c r="C50" s="77" t="s">
        <v>509</v>
      </c>
      <c r="D50" s="65">
        <f t="shared" si="0"/>
        <v>3692</v>
      </c>
      <c r="E50" s="77">
        <v>10757558</v>
      </c>
      <c r="F50" s="79">
        <v>3584</v>
      </c>
      <c r="G50" s="68" t="s">
        <v>11</v>
      </c>
      <c r="H50" s="81">
        <v>4</v>
      </c>
      <c r="I50" s="77">
        <v>240</v>
      </c>
      <c r="J50" s="177">
        <v>3800</v>
      </c>
      <c r="K50" s="148" t="s">
        <v>337</v>
      </c>
    </row>
    <row r="51" spans="1:11" ht="20.100000000000001" customHeight="1">
      <c r="A51" s="64">
        <v>34</v>
      </c>
      <c r="B51" s="87" t="s">
        <v>1174</v>
      </c>
      <c r="C51" s="83" t="s">
        <v>825</v>
      </c>
      <c r="D51" s="65">
        <f t="shared" si="0"/>
        <v>5660</v>
      </c>
      <c r="E51" s="103" t="s">
        <v>826</v>
      </c>
      <c r="F51" s="68">
        <v>4452</v>
      </c>
      <c r="G51" s="116"/>
      <c r="H51" s="116">
        <v>4.5</v>
      </c>
      <c r="I51" s="103" t="s">
        <v>827</v>
      </c>
      <c r="J51" s="116">
        <v>6867</v>
      </c>
      <c r="K51" s="148" t="s">
        <v>275</v>
      </c>
    </row>
    <row r="52" spans="1:11" ht="20.100000000000001" customHeight="1">
      <c r="A52" s="64">
        <v>35</v>
      </c>
      <c r="B52" s="65" t="s">
        <v>1175</v>
      </c>
      <c r="C52" s="65" t="s">
        <v>273</v>
      </c>
      <c r="D52" s="65">
        <f>ROUND((G52+J52)/2,0)</f>
        <v>5205</v>
      </c>
      <c r="E52" s="65" t="s">
        <v>274</v>
      </c>
      <c r="F52" s="68" t="s">
        <v>11</v>
      </c>
      <c r="G52" s="66">
        <v>3471</v>
      </c>
      <c r="H52" s="67">
        <v>4.2</v>
      </c>
      <c r="I52" s="65" t="s">
        <v>61</v>
      </c>
      <c r="J52" s="66">
        <v>6939</v>
      </c>
      <c r="K52" s="148" t="s">
        <v>275</v>
      </c>
    </row>
    <row r="53" spans="1:11" ht="20.100000000000001" customHeight="1">
      <c r="A53" s="64">
        <v>36</v>
      </c>
      <c r="B53" s="65" t="s">
        <v>1176</v>
      </c>
      <c r="C53" s="65" t="s">
        <v>463</v>
      </c>
      <c r="D53" s="65">
        <f>ROUND((3300+J53)/2,0)</f>
        <v>6196</v>
      </c>
      <c r="E53" s="65" t="s">
        <v>464</v>
      </c>
      <c r="F53" s="68" t="s">
        <v>11</v>
      </c>
      <c r="G53" s="66">
        <v>3300</v>
      </c>
      <c r="H53" s="69" t="s">
        <v>11</v>
      </c>
      <c r="I53" s="65" t="s">
        <v>462</v>
      </c>
      <c r="J53" s="66">
        <v>9091</v>
      </c>
      <c r="K53" s="148" t="s">
        <v>275</v>
      </c>
    </row>
    <row r="54" spans="1:11" ht="20.100000000000001" customHeight="1">
      <c r="A54" s="64">
        <v>37</v>
      </c>
      <c r="B54" s="65" t="s">
        <v>1177</v>
      </c>
      <c r="C54" s="65" t="s">
        <v>424</v>
      </c>
      <c r="D54" s="65">
        <f>ROUND((G54+J54)/2,0)</f>
        <v>4938</v>
      </c>
      <c r="E54" s="65" t="s">
        <v>425</v>
      </c>
      <c r="F54" s="68" t="s">
        <v>11</v>
      </c>
      <c r="G54" s="66">
        <v>3200</v>
      </c>
      <c r="H54" s="67">
        <v>4.41</v>
      </c>
      <c r="I54" s="65" t="s">
        <v>426</v>
      </c>
      <c r="J54" s="66">
        <v>6676</v>
      </c>
      <c r="K54" s="148" t="s">
        <v>275</v>
      </c>
    </row>
    <row r="55" spans="1:11" ht="20.100000000000001" customHeight="1">
      <c r="A55" s="64">
        <v>38</v>
      </c>
      <c r="B55" s="65" t="s">
        <v>1178</v>
      </c>
      <c r="C55" s="65" t="s">
        <v>244</v>
      </c>
      <c r="D55" s="65">
        <f>ROUND((G55+J55)/2,0)</f>
        <v>5726</v>
      </c>
      <c r="E55" s="65" t="s">
        <v>243</v>
      </c>
      <c r="F55" s="68" t="s">
        <v>11</v>
      </c>
      <c r="G55" s="66">
        <v>3137</v>
      </c>
      <c r="H55" s="67">
        <v>4.8</v>
      </c>
      <c r="I55" s="65" t="s">
        <v>122</v>
      </c>
      <c r="J55" s="66">
        <v>8315</v>
      </c>
      <c r="K55" s="148" t="s">
        <v>275</v>
      </c>
    </row>
    <row r="56" spans="1:11" ht="20.100000000000001" customHeight="1">
      <c r="A56" s="64">
        <v>39</v>
      </c>
      <c r="B56" s="65" t="s">
        <v>1179</v>
      </c>
      <c r="C56" s="65" t="s">
        <v>639</v>
      </c>
      <c r="D56" s="65">
        <f>ROUND((G56+J56)/2,0)</f>
        <v>5627</v>
      </c>
      <c r="E56" s="65" t="s">
        <v>62</v>
      </c>
      <c r="F56" s="68" t="s">
        <v>11</v>
      </c>
      <c r="G56" s="66">
        <v>2938</v>
      </c>
      <c r="H56" s="67">
        <v>4.0999999999999996</v>
      </c>
      <c r="I56" s="65" t="s">
        <v>342</v>
      </c>
      <c r="J56" s="66">
        <v>8315</v>
      </c>
      <c r="K56" s="148" t="s">
        <v>275</v>
      </c>
    </row>
    <row r="57" spans="1:11" ht="20.100000000000001" customHeight="1">
      <c r="A57" s="64">
        <v>40</v>
      </c>
      <c r="B57" s="65" t="s">
        <v>1586</v>
      </c>
      <c r="C57" s="65" t="s">
        <v>1588</v>
      </c>
      <c r="D57" s="65">
        <f>ROUND((F57+J57)/2,0)</f>
        <v>5780</v>
      </c>
      <c r="E57" s="65" t="s">
        <v>821</v>
      </c>
      <c r="F57" s="68">
        <v>4620</v>
      </c>
      <c r="G57" s="68" t="s">
        <v>11</v>
      </c>
      <c r="H57" s="67">
        <v>4.7</v>
      </c>
      <c r="I57" s="65" t="s">
        <v>61</v>
      </c>
      <c r="J57" s="66">
        <v>6939</v>
      </c>
      <c r="K57" s="148" t="s">
        <v>275</v>
      </c>
    </row>
    <row r="58" spans="1:11" ht="20.100000000000001" customHeight="1">
      <c r="A58" s="64">
        <v>41</v>
      </c>
      <c r="B58" s="65" t="s">
        <v>1587</v>
      </c>
      <c r="C58" s="65" t="s">
        <v>1589</v>
      </c>
      <c r="D58" s="65">
        <f>ROUND((F58+J58)/2,0)</f>
        <v>4213</v>
      </c>
      <c r="E58" s="65" t="s">
        <v>783</v>
      </c>
      <c r="F58" s="68">
        <v>5393</v>
      </c>
      <c r="G58" s="68" t="s">
        <v>11</v>
      </c>
      <c r="H58" s="67">
        <v>4.5</v>
      </c>
      <c r="I58" s="65" t="s">
        <v>66</v>
      </c>
      <c r="J58" s="66">
        <v>3033</v>
      </c>
      <c r="K58" s="148" t="s">
        <v>275</v>
      </c>
    </row>
    <row r="59" spans="1:11" ht="20.100000000000001" customHeight="1">
      <c r="A59" s="64">
        <v>42</v>
      </c>
      <c r="B59" s="65" t="s">
        <v>1407</v>
      </c>
      <c r="C59" s="65" t="s">
        <v>1408</v>
      </c>
      <c r="D59" s="65">
        <f>ROUND((F59+J59)/2,0)</f>
        <v>4520</v>
      </c>
      <c r="E59" s="65" t="s">
        <v>783</v>
      </c>
      <c r="F59" s="68">
        <v>5393</v>
      </c>
      <c r="G59" s="68" t="s">
        <v>11</v>
      </c>
      <c r="H59" s="67">
        <v>4.5</v>
      </c>
      <c r="I59" s="65" t="s">
        <v>67</v>
      </c>
      <c r="J59" s="66">
        <v>3646</v>
      </c>
      <c r="K59" s="148" t="s">
        <v>275</v>
      </c>
    </row>
    <row r="60" spans="1:11" ht="20.100000000000001" customHeight="1">
      <c r="A60" s="357" t="s">
        <v>498</v>
      </c>
      <c r="B60" s="358"/>
      <c r="C60" s="358"/>
      <c r="D60" s="358"/>
      <c r="E60" s="358"/>
      <c r="F60" s="358"/>
      <c r="G60" s="358"/>
      <c r="H60" s="358"/>
      <c r="I60" s="358"/>
      <c r="J60" s="358"/>
      <c r="K60" s="359"/>
    </row>
    <row r="61" spans="1:11" ht="20.100000000000001" customHeight="1">
      <c r="A61" s="64">
        <v>43</v>
      </c>
      <c r="B61" s="65" t="s">
        <v>643</v>
      </c>
      <c r="C61" s="82" t="s">
        <v>644</v>
      </c>
      <c r="D61" s="70" t="s">
        <v>11</v>
      </c>
      <c r="E61" s="82" t="s">
        <v>645</v>
      </c>
      <c r="F61" s="66">
        <v>4157</v>
      </c>
      <c r="G61" s="66"/>
      <c r="H61" s="67">
        <v>4.4000000000000004</v>
      </c>
      <c r="I61" s="82">
        <v>125</v>
      </c>
      <c r="J61" s="68" t="s">
        <v>11</v>
      </c>
      <c r="K61" s="148" t="s">
        <v>337</v>
      </c>
    </row>
    <row r="62" spans="1:11" ht="20.100000000000001" customHeight="1">
      <c r="A62" s="64">
        <v>44</v>
      </c>
      <c r="B62" s="65" t="s">
        <v>465</v>
      </c>
      <c r="C62" s="82" t="s">
        <v>466</v>
      </c>
      <c r="D62" s="70" t="s">
        <v>11</v>
      </c>
      <c r="E62" s="82" t="s">
        <v>467</v>
      </c>
      <c r="F62" s="66">
        <v>3891</v>
      </c>
      <c r="G62" s="66"/>
      <c r="H62" s="67">
        <v>4.3</v>
      </c>
      <c r="I62" s="82">
        <v>228</v>
      </c>
      <c r="J62" s="68" t="s">
        <v>11</v>
      </c>
      <c r="K62" s="148" t="s">
        <v>337</v>
      </c>
    </row>
    <row r="63" spans="1:11" ht="20.100000000000001" customHeight="1">
      <c r="A63" s="64">
        <v>45</v>
      </c>
      <c r="B63" s="65" t="s">
        <v>1180</v>
      </c>
      <c r="C63" s="82" t="s">
        <v>510</v>
      </c>
      <c r="D63" s="70" t="s">
        <v>11</v>
      </c>
      <c r="E63" s="82" t="s">
        <v>511</v>
      </c>
      <c r="F63" s="68" t="s">
        <v>11</v>
      </c>
      <c r="G63" s="66">
        <v>3768</v>
      </c>
      <c r="H63" s="67">
        <v>5.0999999999999996</v>
      </c>
      <c r="I63" s="82">
        <v>220</v>
      </c>
      <c r="J63" s="68" t="s">
        <v>11</v>
      </c>
      <c r="K63" s="148" t="s">
        <v>337</v>
      </c>
    </row>
    <row r="64" spans="1:11" ht="20.100000000000001" customHeight="1">
      <c r="A64" s="64">
        <v>46</v>
      </c>
      <c r="B64" s="65" t="s">
        <v>338</v>
      </c>
      <c r="C64" s="82" t="s">
        <v>339</v>
      </c>
      <c r="D64" s="70" t="s">
        <v>11</v>
      </c>
      <c r="E64" s="82">
        <v>10189247</v>
      </c>
      <c r="F64" s="68" t="s">
        <v>11</v>
      </c>
      <c r="G64" s="66">
        <v>3666</v>
      </c>
      <c r="H64" s="67">
        <v>4</v>
      </c>
      <c r="I64" s="82">
        <v>228</v>
      </c>
      <c r="J64" s="68" t="s">
        <v>11</v>
      </c>
      <c r="K64" s="148" t="s">
        <v>337</v>
      </c>
    </row>
    <row r="65" spans="1:11" ht="20.100000000000001" customHeight="1">
      <c r="A65" s="64">
        <v>47</v>
      </c>
      <c r="B65" s="65" t="s">
        <v>1181</v>
      </c>
      <c r="C65" s="82" t="s">
        <v>429</v>
      </c>
      <c r="D65" s="70" t="s">
        <v>11</v>
      </c>
      <c r="E65" s="82" t="s">
        <v>430</v>
      </c>
      <c r="F65" s="68" t="s">
        <v>11</v>
      </c>
      <c r="G65" s="66">
        <v>3113</v>
      </c>
      <c r="H65" s="67">
        <v>4.5999999999999996</v>
      </c>
      <c r="I65" s="117">
        <v>208</v>
      </c>
      <c r="J65" s="68" t="s">
        <v>11</v>
      </c>
      <c r="K65" s="148" t="s">
        <v>337</v>
      </c>
    </row>
    <row r="66" spans="1:11" ht="20.100000000000001" customHeight="1">
      <c r="A66" s="350" t="s">
        <v>189</v>
      </c>
      <c r="B66" s="351"/>
      <c r="C66" s="351"/>
      <c r="D66" s="351"/>
      <c r="E66" s="351"/>
      <c r="F66" s="351"/>
      <c r="G66" s="351"/>
      <c r="H66" s="351"/>
      <c r="I66" s="351"/>
      <c r="J66" s="351"/>
      <c r="K66" s="352"/>
    </row>
    <row r="67" spans="1:11" ht="20.100000000000001" customHeight="1">
      <c r="A67" s="94" t="s">
        <v>496</v>
      </c>
      <c r="B67" s="99"/>
      <c r="C67" s="99"/>
      <c r="D67" s="99"/>
      <c r="E67" s="99"/>
      <c r="F67" s="99"/>
      <c r="G67" s="99"/>
      <c r="H67" s="99"/>
      <c r="I67" s="99"/>
      <c r="J67" s="99"/>
      <c r="K67" s="145"/>
    </row>
    <row r="68" spans="1:11" ht="20.100000000000001" customHeight="1">
      <c r="A68" s="64">
        <v>1</v>
      </c>
      <c r="B68" s="87" t="s">
        <v>1027</v>
      </c>
      <c r="C68" s="87" t="s">
        <v>1028</v>
      </c>
      <c r="D68" s="87">
        <f t="shared" ref="D68:D79" si="1">ROUND((F68+J68)/2,0)</f>
        <v>5657</v>
      </c>
      <c r="E68" s="87" t="s">
        <v>1029</v>
      </c>
      <c r="F68" s="85">
        <v>6243</v>
      </c>
      <c r="G68" s="88" t="s">
        <v>11</v>
      </c>
      <c r="H68" s="86" t="s">
        <v>11</v>
      </c>
      <c r="I68" s="87" t="s">
        <v>820</v>
      </c>
      <c r="J68" s="85">
        <v>5071</v>
      </c>
      <c r="K68" s="148" t="s">
        <v>275</v>
      </c>
    </row>
    <row r="69" spans="1:11" ht="20.100000000000001" customHeight="1">
      <c r="A69" s="64">
        <v>2</v>
      </c>
      <c r="B69" s="87" t="s">
        <v>828</v>
      </c>
      <c r="C69" s="116" t="s">
        <v>829</v>
      </c>
      <c r="D69" s="87">
        <f t="shared" si="1"/>
        <v>6072</v>
      </c>
      <c r="E69" s="116" t="s">
        <v>830</v>
      </c>
      <c r="F69" s="116">
        <v>4452</v>
      </c>
      <c r="G69" s="88" t="s">
        <v>11</v>
      </c>
      <c r="H69" s="116">
        <v>5.3</v>
      </c>
      <c r="I69" s="103" t="s">
        <v>831</v>
      </c>
      <c r="J69" s="116">
        <v>7691</v>
      </c>
      <c r="K69" s="148" t="s">
        <v>275</v>
      </c>
    </row>
    <row r="70" spans="1:11" ht="20.100000000000001" customHeight="1">
      <c r="A70" s="64">
        <v>3</v>
      </c>
      <c r="B70" s="87" t="s">
        <v>909</v>
      </c>
      <c r="C70" s="87" t="s">
        <v>910</v>
      </c>
      <c r="D70" s="87">
        <f t="shared" si="1"/>
        <v>6384</v>
      </c>
      <c r="E70" s="87" t="s">
        <v>830</v>
      </c>
      <c r="F70" s="85">
        <v>4452</v>
      </c>
      <c r="G70" s="88" t="s">
        <v>11</v>
      </c>
      <c r="H70" s="93">
        <v>5.3</v>
      </c>
      <c r="I70" s="87" t="s">
        <v>342</v>
      </c>
      <c r="J70" s="85">
        <v>8315</v>
      </c>
      <c r="K70" s="148" t="s">
        <v>275</v>
      </c>
    </row>
    <row r="71" spans="1:11" ht="20.100000000000001" customHeight="1">
      <c r="A71" s="64">
        <v>4</v>
      </c>
      <c r="B71" s="87" t="s">
        <v>1110</v>
      </c>
      <c r="C71" s="87" t="s">
        <v>1111</v>
      </c>
      <c r="D71" s="87">
        <f t="shared" si="1"/>
        <v>4606</v>
      </c>
      <c r="E71" s="87" t="s">
        <v>1112</v>
      </c>
      <c r="F71" s="85">
        <v>4141</v>
      </c>
      <c r="G71" s="88" t="s">
        <v>11</v>
      </c>
      <c r="H71" s="86">
        <v>4.5999999999999996</v>
      </c>
      <c r="I71" s="87" t="s">
        <v>820</v>
      </c>
      <c r="J71" s="85">
        <v>5071</v>
      </c>
      <c r="K71" s="148" t="s">
        <v>275</v>
      </c>
    </row>
    <row r="72" spans="1:11" ht="20.100000000000001" customHeight="1">
      <c r="A72" s="64">
        <v>5</v>
      </c>
      <c r="B72" s="87" t="s">
        <v>1024</v>
      </c>
      <c r="C72" s="87" t="s">
        <v>1025</v>
      </c>
      <c r="D72" s="87">
        <f t="shared" si="1"/>
        <v>5986</v>
      </c>
      <c r="E72" s="87" t="s">
        <v>1026</v>
      </c>
      <c r="F72" s="85">
        <v>4096</v>
      </c>
      <c r="G72" s="88" t="s">
        <v>11</v>
      </c>
      <c r="H72" s="86" t="s">
        <v>11</v>
      </c>
      <c r="I72" s="87" t="s">
        <v>831</v>
      </c>
      <c r="J72" s="85">
        <v>7876</v>
      </c>
      <c r="K72" s="148" t="s">
        <v>275</v>
      </c>
    </row>
    <row r="73" spans="1:11" ht="20.100000000000001" customHeight="1">
      <c r="A73" s="64">
        <v>6</v>
      </c>
      <c r="B73" s="87" t="s">
        <v>946</v>
      </c>
      <c r="C73" s="87" t="s">
        <v>947</v>
      </c>
      <c r="D73" s="87">
        <f t="shared" si="1"/>
        <v>5647</v>
      </c>
      <c r="E73" s="87" t="s">
        <v>948</v>
      </c>
      <c r="F73" s="85">
        <v>3720</v>
      </c>
      <c r="G73" s="88" t="s">
        <v>11</v>
      </c>
      <c r="H73" s="93">
        <v>4.2</v>
      </c>
      <c r="I73" s="87" t="s">
        <v>949</v>
      </c>
      <c r="J73" s="85">
        <v>7574</v>
      </c>
      <c r="K73" s="148" t="s">
        <v>275</v>
      </c>
    </row>
    <row r="74" spans="1:11" ht="20.100000000000001" customHeight="1">
      <c r="A74" s="64">
        <v>7</v>
      </c>
      <c r="B74" s="65" t="s">
        <v>416</v>
      </c>
      <c r="C74" s="65" t="s">
        <v>417</v>
      </c>
      <c r="D74" s="65">
        <f t="shared" si="1"/>
        <v>6725</v>
      </c>
      <c r="E74" s="65" t="s">
        <v>418</v>
      </c>
      <c r="F74" s="66">
        <v>3680</v>
      </c>
      <c r="G74" s="88" t="s">
        <v>11</v>
      </c>
      <c r="H74" s="67">
        <v>4.5</v>
      </c>
      <c r="I74" s="65" t="s">
        <v>56</v>
      </c>
      <c r="J74" s="66">
        <v>9769</v>
      </c>
      <c r="K74" s="148" t="s">
        <v>275</v>
      </c>
    </row>
    <row r="75" spans="1:11" ht="20.100000000000001" customHeight="1">
      <c r="A75" s="64">
        <v>8</v>
      </c>
      <c r="B75" s="87" t="s">
        <v>1590</v>
      </c>
      <c r="C75" s="87" t="s">
        <v>1591</v>
      </c>
      <c r="D75" s="87">
        <f>ROUND((F75+J75)/2,0)</f>
        <v>5657</v>
      </c>
      <c r="E75" s="87" t="s">
        <v>1029</v>
      </c>
      <c r="F75" s="85">
        <v>6243</v>
      </c>
      <c r="G75" s="88" t="s">
        <v>11</v>
      </c>
      <c r="H75" s="86">
        <v>4.5999999999999996</v>
      </c>
      <c r="I75" s="87" t="s">
        <v>820</v>
      </c>
      <c r="J75" s="85">
        <v>5071</v>
      </c>
      <c r="K75" s="148" t="s">
        <v>275</v>
      </c>
    </row>
    <row r="76" spans="1:11" ht="20.100000000000001" customHeight="1">
      <c r="A76" s="64">
        <v>9</v>
      </c>
      <c r="B76" s="62" t="s">
        <v>944</v>
      </c>
      <c r="C76" s="87" t="s">
        <v>945</v>
      </c>
      <c r="D76" s="87">
        <f t="shared" si="1"/>
        <v>5287</v>
      </c>
      <c r="E76" s="87" t="s">
        <v>418</v>
      </c>
      <c r="F76" s="85">
        <v>3680</v>
      </c>
      <c r="G76" s="88" t="s">
        <v>11</v>
      </c>
      <c r="H76" s="93">
        <v>4.5</v>
      </c>
      <c r="I76" s="87" t="s">
        <v>63</v>
      </c>
      <c r="J76" s="85">
        <v>6893</v>
      </c>
      <c r="K76" s="148" t="s">
        <v>275</v>
      </c>
    </row>
    <row r="77" spans="1:11" ht="20.100000000000001" customHeight="1">
      <c r="A77" s="64">
        <v>10</v>
      </c>
      <c r="B77" s="87" t="s">
        <v>1393</v>
      </c>
      <c r="C77" s="87" t="s">
        <v>1394</v>
      </c>
      <c r="D77" s="87">
        <f>ROUND((F77+J77)/2,0)</f>
        <v>5159</v>
      </c>
      <c r="E77" s="87" t="s">
        <v>1395</v>
      </c>
      <c r="F77" s="85">
        <v>5246</v>
      </c>
      <c r="G77" s="88" t="s">
        <v>11</v>
      </c>
      <c r="H77" s="86">
        <v>4.7</v>
      </c>
      <c r="I77" s="87" t="s">
        <v>820</v>
      </c>
      <c r="J77" s="85">
        <v>5071</v>
      </c>
      <c r="K77" s="148" t="s">
        <v>275</v>
      </c>
    </row>
    <row r="78" spans="1:11" ht="20.100000000000001" customHeight="1">
      <c r="A78" s="64">
        <v>11</v>
      </c>
      <c r="B78" s="87" t="s">
        <v>1409</v>
      </c>
      <c r="C78" s="87" t="s">
        <v>1410</v>
      </c>
      <c r="D78" s="87">
        <f>ROUND((F78+J78)/2,0)</f>
        <v>5694</v>
      </c>
      <c r="E78" s="87" t="s">
        <v>1395</v>
      </c>
      <c r="F78" s="85">
        <v>6317</v>
      </c>
      <c r="G78" s="88" t="s">
        <v>11</v>
      </c>
      <c r="H78" s="86">
        <v>4.5999999999999996</v>
      </c>
      <c r="I78" s="87" t="s">
        <v>820</v>
      </c>
      <c r="J78" s="85">
        <v>5071</v>
      </c>
      <c r="K78" s="148" t="s">
        <v>275</v>
      </c>
    </row>
    <row r="79" spans="1:11" ht="20.100000000000001" customHeight="1">
      <c r="A79" s="64">
        <v>12</v>
      </c>
      <c r="B79" s="65" t="s">
        <v>421</v>
      </c>
      <c r="C79" s="65" t="s">
        <v>422</v>
      </c>
      <c r="D79" s="65">
        <f t="shared" si="1"/>
        <v>3582</v>
      </c>
      <c r="E79" s="65" t="s">
        <v>423</v>
      </c>
      <c r="F79" s="66">
        <v>3525</v>
      </c>
      <c r="G79" s="88" t="s">
        <v>11</v>
      </c>
      <c r="H79" s="69" t="s">
        <v>11</v>
      </c>
      <c r="I79" s="70" t="s">
        <v>11</v>
      </c>
      <c r="J79" s="66">
        <v>3638</v>
      </c>
      <c r="K79" s="154" t="s">
        <v>204</v>
      </c>
    </row>
    <row r="80" spans="1:11" ht="20.100000000000001" customHeight="1">
      <c r="A80" s="64">
        <v>13</v>
      </c>
      <c r="B80" s="87" t="s">
        <v>1182</v>
      </c>
      <c r="C80" s="87" t="s">
        <v>689</v>
      </c>
      <c r="D80" s="87">
        <f>ROUND((G80+J80)/2,0)</f>
        <v>4271</v>
      </c>
      <c r="E80" s="87" t="s">
        <v>819</v>
      </c>
      <c r="F80" s="88">
        <v>4585</v>
      </c>
      <c r="G80" s="85">
        <v>3471</v>
      </c>
      <c r="H80" s="93">
        <v>4.2</v>
      </c>
      <c r="I80" s="87" t="s">
        <v>820</v>
      </c>
      <c r="J80" s="85">
        <v>5071</v>
      </c>
      <c r="K80" s="148" t="s">
        <v>275</v>
      </c>
    </row>
    <row r="81" spans="1:11" ht="20.100000000000001" customHeight="1">
      <c r="A81" s="64">
        <v>14</v>
      </c>
      <c r="B81" s="65" t="s">
        <v>1183</v>
      </c>
      <c r="C81" s="65" t="s">
        <v>760</v>
      </c>
      <c r="D81" s="65">
        <f>ROUND((G81+J81)/2,0)</f>
        <v>4983</v>
      </c>
      <c r="E81" s="65" t="s">
        <v>761</v>
      </c>
      <c r="F81" s="88" t="s">
        <v>11</v>
      </c>
      <c r="G81" s="66">
        <v>3072</v>
      </c>
      <c r="H81" s="67">
        <v>4.7</v>
      </c>
      <c r="I81" s="65" t="s">
        <v>762</v>
      </c>
      <c r="J81" s="66">
        <v>6893</v>
      </c>
      <c r="K81" s="148" t="s">
        <v>275</v>
      </c>
    </row>
    <row r="82" spans="1:11" ht="20.100000000000001" customHeight="1">
      <c r="A82" s="64">
        <v>15</v>
      </c>
      <c r="B82" s="65" t="s">
        <v>1184</v>
      </c>
      <c r="C82" s="65" t="s">
        <v>381</v>
      </c>
      <c r="D82" s="65">
        <f>ROUND((2894+J82)/2,0)</f>
        <v>3266</v>
      </c>
      <c r="E82" s="65" t="s">
        <v>382</v>
      </c>
      <c r="F82" s="88" t="s">
        <v>11</v>
      </c>
      <c r="G82" s="66">
        <v>2894</v>
      </c>
      <c r="H82" s="67" t="s">
        <v>11</v>
      </c>
      <c r="I82" s="65" t="s">
        <v>383</v>
      </c>
      <c r="J82" s="66">
        <v>3638</v>
      </c>
      <c r="K82" s="154" t="s">
        <v>204</v>
      </c>
    </row>
    <row r="83" spans="1:11" ht="20.100000000000001" customHeight="1">
      <c r="A83" s="64">
        <v>16</v>
      </c>
      <c r="B83" s="65" t="s">
        <v>1185</v>
      </c>
      <c r="C83" s="65" t="s">
        <v>419</v>
      </c>
      <c r="D83" s="65">
        <f>ROUND((G83+J83)/2,0)</f>
        <v>5635</v>
      </c>
      <c r="E83" s="65" t="s">
        <v>420</v>
      </c>
      <c r="F83" s="88" t="s">
        <v>11</v>
      </c>
      <c r="G83" s="66">
        <v>2762</v>
      </c>
      <c r="H83" s="69" t="s">
        <v>11</v>
      </c>
      <c r="I83" s="65" t="s">
        <v>64</v>
      </c>
      <c r="J83" s="66">
        <v>8508</v>
      </c>
      <c r="K83" s="148" t="s">
        <v>275</v>
      </c>
    </row>
    <row r="84" spans="1:11" ht="20.100000000000001" customHeight="1">
      <c r="A84" s="64">
        <v>17</v>
      </c>
      <c r="B84" s="65" t="s">
        <v>1186</v>
      </c>
      <c r="C84" s="65" t="s">
        <v>287</v>
      </c>
      <c r="D84" s="65">
        <f>ROUND((G84+J84)/2,0)</f>
        <v>4859</v>
      </c>
      <c r="E84" s="65" t="s">
        <v>384</v>
      </c>
      <c r="F84" s="88" t="s">
        <v>11</v>
      </c>
      <c r="G84" s="66">
        <v>2520</v>
      </c>
      <c r="H84" s="67" t="s">
        <v>11</v>
      </c>
      <c r="I84" s="65" t="s">
        <v>385</v>
      </c>
      <c r="J84" s="68">
        <v>7198</v>
      </c>
      <c r="K84" s="154" t="s">
        <v>204</v>
      </c>
    </row>
    <row r="85" spans="1:11" ht="20.100000000000001" customHeight="1">
      <c r="A85" s="350" t="s">
        <v>190</v>
      </c>
      <c r="B85" s="351"/>
      <c r="C85" s="351"/>
      <c r="D85" s="351"/>
      <c r="E85" s="351"/>
      <c r="F85" s="351"/>
      <c r="G85" s="351"/>
      <c r="H85" s="351"/>
      <c r="I85" s="351"/>
      <c r="J85" s="351"/>
      <c r="K85" s="352"/>
    </row>
    <row r="86" spans="1:11" ht="20.100000000000001" customHeight="1">
      <c r="A86" s="94" t="s">
        <v>496</v>
      </c>
      <c r="B86" s="99"/>
      <c r="C86" s="99"/>
      <c r="D86" s="99"/>
      <c r="E86" s="99"/>
      <c r="F86" s="99"/>
      <c r="G86" s="99"/>
      <c r="H86" s="99"/>
      <c r="I86" s="99"/>
      <c r="J86" s="99"/>
      <c r="K86" s="145"/>
    </row>
    <row r="87" spans="1:11" ht="20.100000000000001" customHeight="1">
      <c r="A87" s="64">
        <v>1</v>
      </c>
      <c r="B87" s="65" t="s">
        <v>1187</v>
      </c>
      <c r="C87" s="65" t="s">
        <v>70</v>
      </c>
      <c r="D87" s="65">
        <f>ROUND((G87+J87)/2,0)</f>
        <v>3702</v>
      </c>
      <c r="E87" s="65" t="s">
        <v>71</v>
      </c>
      <c r="F87" s="68" t="s">
        <v>11</v>
      </c>
      <c r="G87" s="66">
        <v>2796</v>
      </c>
      <c r="H87" s="67">
        <v>4.2</v>
      </c>
      <c r="I87" s="65" t="s">
        <v>72</v>
      </c>
      <c r="J87" s="66">
        <v>4608</v>
      </c>
      <c r="K87" s="148" t="s">
        <v>275</v>
      </c>
    </row>
    <row r="88" spans="1:11" ht="20.100000000000001" customHeight="1" thickBot="1">
      <c r="A88" s="105">
        <v>2</v>
      </c>
      <c r="B88" s="106" t="s">
        <v>654</v>
      </c>
      <c r="C88" s="106" t="s">
        <v>655</v>
      </c>
      <c r="D88" s="106">
        <f>ROUND((F88+J88)/2,0)</f>
        <v>3725</v>
      </c>
      <c r="E88" s="106" t="s">
        <v>413</v>
      </c>
      <c r="F88" s="107">
        <v>4932</v>
      </c>
      <c r="G88" s="184" t="s">
        <v>11</v>
      </c>
      <c r="H88" s="172">
        <v>4.8499999999999996</v>
      </c>
      <c r="I88" s="106" t="s">
        <v>69</v>
      </c>
      <c r="J88" s="107">
        <v>2518</v>
      </c>
      <c r="K88" s="201" t="s">
        <v>275</v>
      </c>
    </row>
    <row r="89" spans="1:11" ht="20.100000000000001" customHeight="1">
      <c r="A89" s="72"/>
      <c r="B89" s="63"/>
    </row>
    <row r="90" spans="1:11" ht="20.100000000000001" customHeight="1"/>
    <row r="91" spans="1:11" ht="20.100000000000001" customHeight="1"/>
  </sheetData>
  <mergeCells count="21">
    <mergeCell ref="A1:K1"/>
    <mergeCell ref="A2:K2"/>
    <mergeCell ref="A3:K3"/>
    <mergeCell ref="A4:K4"/>
    <mergeCell ref="A5:K5"/>
    <mergeCell ref="A85:K85"/>
    <mergeCell ref="A9:K9"/>
    <mergeCell ref="A16:K16"/>
    <mergeCell ref="A66:K66"/>
    <mergeCell ref="F6:F8"/>
    <mergeCell ref="A6:A8"/>
    <mergeCell ref="G6:G8"/>
    <mergeCell ref="J6:J8"/>
    <mergeCell ref="A60:K60"/>
    <mergeCell ref="E6:E8"/>
    <mergeCell ref="B6:B8"/>
    <mergeCell ref="I6:I8"/>
    <mergeCell ref="D6:D8"/>
    <mergeCell ref="K6:K8"/>
    <mergeCell ref="H6:H8"/>
    <mergeCell ref="C6:C8"/>
  </mergeCells>
  <pageMargins left="0.7" right="0.7" top="0.75" bottom="0.75" header="0.3" footer="0.3"/>
  <pageSetup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B10" sqref="B10"/>
    </sheetView>
  </sheetViews>
  <sheetFormatPr defaultRowHeight="12.75"/>
  <cols>
    <col min="3" max="3" width="13.5703125" style="1" customWidth="1"/>
    <col min="8" max="8" width="13.5703125" customWidth="1"/>
    <col min="10" max="10" width="15.5703125" bestFit="1" customWidth="1"/>
  </cols>
  <sheetData>
    <row r="1" spans="1:13" ht="18">
      <c r="A1" s="336" t="s">
        <v>0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3" ht="15">
      <c r="A2" s="337" t="s">
        <v>1073</v>
      </c>
      <c r="B2" s="337"/>
      <c r="C2" s="337"/>
      <c r="D2" s="337"/>
      <c r="E2" s="337"/>
      <c r="F2" s="337"/>
      <c r="G2" s="337"/>
      <c r="H2" s="337"/>
      <c r="I2" s="337"/>
      <c r="J2" s="337"/>
    </row>
    <row r="3" spans="1:13" ht="15.75">
      <c r="A3" s="338" t="s">
        <v>1</v>
      </c>
      <c r="B3" s="338"/>
      <c r="C3" s="338"/>
      <c r="D3" s="338"/>
      <c r="E3" s="338"/>
      <c r="F3" s="338"/>
      <c r="G3" s="338"/>
      <c r="H3" s="338"/>
      <c r="I3" s="338"/>
      <c r="J3" s="338"/>
    </row>
    <row r="4" spans="1:13" ht="14.25">
      <c r="A4" s="339" t="s">
        <v>309</v>
      </c>
      <c r="B4" s="339"/>
      <c r="C4" s="339"/>
      <c r="D4" s="339"/>
      <c r="E4" s="339"/>
      <c r="F4" s="339"/>
      <c r="G4" s="339"/>
      <c r="H4" s="339"/>
      <c r="I4" s="339"/>
      <c r="J4" s="339"/>
    </row>
    <row r="5" spans="1:13" ht="20.25">
      <c r="A5" s="364" t="s">
        <v>1202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</row>
    <row r="6" spans="1:13" ht="12.75" customHeight="1">
      <c r="A6" s="363" t="s">
        <v>1188</v>
      </c>
      <c r="B6" s="363" t="s">
        <v>1189</v>
      </c>
      <c r="C6" s="363" t="s">
        <v>1190</v>
      </c>
      <c r="D6" s="363" t="s">
        <v>5</v>
      </c>
      <c r="E6" s="363" t="s">
        <v>1191</v>
      </c>
      <c r="F6" s="363" t="s">
        <v>8</v>
      </c>
      <c r="G6" s="363" t="s">
        <v>1192</v>
      </c>
      <c r="H6" s="363" t="s">
        <v>1438</v>
      </c>
      <c r="I6" s="370" t="s">
        <v>1193</v>
      </c>
      <c r="J6" s="363" t="s">
        <v>202</v>
      </c>
      <c r="K6" s="368" t="s">
        <v>1439</v>
      </c>
      <c r="L6" s="369"/>
      <c r="M6" s="363" t="s">
        <v>1440</v>
      </c>
    </row>
    <row r="7" spans="1:13">
      <c r="A7" s="363"/>
      <c r="B7" s="363"/>
      <c r="C7" s="363"/>
      <c r="D7" s="363"/>
      <c r="E7" s="363"/>
      <c r="F7" s="363"/>
      <c r="G7" s="363"/>
      <c r="H7" s="363"/>
      <c r="I7" s="370"/>
      <c r="J7" s="363"/>
      <c r="K7" s="363" t="s">
        <v>1441</v>
      </c>
      <c r="L7" s="363" t="s">
        <v>1442</v>
      </c>
      <c r="M7" s="363"/>
    </row>
    <row r="8" spans="1:13">
      <c r="A8" s="363"/>
      <c r="B8" s="363"/>
      <c r="C8" s="363"/>
      <c r="D8" s="363"/>
      <c r="E8" s="363"/>
      <c r="F8" s="363"/>
      <c r="G8" s="363"/>
      <c r="H8" s="363"/>
      <c r="I8" s="370"/>
      <c r="J8" s="363"/>
      <c r="K8" s="363"/>
      <c r="L8" s="363"/>
      <c r="M8" s="363"/>
    </row>
    <row r="9" spans="1:13" ht="15">
      <c r="A9" s="222">
        <v>1</v>
      </c>
      <c r="B9" s="222" t="s">
        <v>1443</v>
      </c>
      <c r="C9" s="222" t="s">
        <v>1195</v>
      </c>
      <c r="D9" s="223" t="s">
        <v>1444</v>
      </c>
      <c r="E9" s="224">
        <v>2704</v>
      </c>
      <c r="F9" s="225" t="s">
        <v>11</v>
      </c>
      <c r="G9" s="223" t="s">
        <v>1445</v>
      </c>
      <c r="H9" s="223">
        <v>5220</v>
      </c>
      <c r="I9" s="226">
        <v>1252.095069251159</v>
      </c>
      <c r="J9" s="227" t="s">
        <v>275</v>
      </c>
      <c r="K9" s="227">
        <v>0</v>
      </c>
      <c r="L9" s="227">
        <v>0</v>
      </c>
      <c r="M9" s="227"/>
    </row>
    <row r="10" spans="1:13" ht="15">
      <c r="A10" s="222">
        <v>2</v>
      </c>
      <c r="B10" s="222" t="s">
        <v>1356</v>
      </c>
      <c r="C10" s="222" t="s">
        <v>1195</v>
      </c>
      <c r="D10" s="223" t="s">
        <v>1446</v>
      </c>
      <c r="E10" s="223" t="s">
        <v>1447</v>
      </c>
      <c r="F10" s="225" t="s">
        <v>11</v>
      </c>
      <c r="G10" s="223" t="s">
        <v>1445</v>
      </c>
      <c r="H10" s="223">
        <v>6927</v>
      </c>
      <c r="I10" s="226">
        <v>992.36683885932337</v>
      </c>
      <c r="J10" s="227" t="s">
        <v>275</v>
      </c>
      <c r="K10" s="227">
        <v>0</v>
      </c>
      <c r="L10" s="227">
        <v>0</v>
      </c>
      <c r="M10" s="227"/>
    </row>
    <row r="11" spans="1:13" ht="15">
      <c r="A11" s="222">
        <v>3</v>
      </c>
      <c r="B11" s="222" t="s">
        <v>329</v>
      </c>
      <c r="C11" s="222" t="s">
        <v>1195</v>
      </c>
      <c r="D11" s="223" t="s">
        <v>1448</v>
      </c>
      <c r="E11" s="224" t="s">
        <v>1447</v>
      </c>
      <c r="F11" s="225" t="s">
        <v>11</v>
      </c>
      <c r="G11" s="223" t="s">
        <v>1445</v>
      </c>
      <c r="H11" s="223">
        <v>6927</v>
      </c>
      <c r="I11" s="228">
        <v>934</v>
      </c>
      <c r="J11" s="227" t="s">
        <v>275</v>
      </c>
      <c r="K11" s="227">
        <v>0</v>
      </c>
      <c r="L11" s="227">
        <v>0</v>
      </c>
      <c r="M11" s="227"/>
    </row>
    <row r="12" spans="1:13" ht="15">
      <c r="A12" s="222">
        <v>4</v>
      </c>
      <c r="B12" s="222" t="s">
        <v>1449</v>
      </c>
      <c r="C12" s="222" t="s">
        <v>1198</v>
      </c>
      <c r="D12" s="229" t="s">
        <v>1450</v>
      </c>
      <c r="E12" s="229" t="s">
        <v>548</v>
      </c>
      <c r="F12" s="230">
        <v>3.4</v>
      </c>
      <c r="G12" s="231" t="s">
        <v>1451</v>
      </c>
      <c r="H12" s="231">
        <v>7634</v>
      </c>
      <c r="I12" s="228">
        <v>800</v>
      </c>
      <c r="J12" s="222" t="s">
        <v>275</v>
      </c>
      <c r="K12" s="222">
        <v>0</v>
      </c>
      <c r="L12" s="222">
        <v>0</v>
      </c>
      <c r="M12" s="222"/>
    </row>
    <row r="13" spans="1:13" ht="15">
      <c r="A13" s="222">
        <v>5</v>
      </c>
      <c r="B13" s="222" t="s">
        <v>1233</v>
      </c>
      <c r="C13" s="222" t="s">
        <v>1198</v>
      </c>
      <c r="D13" s="229" t="s">
        <v>1452</v>
      </c>
      <c r="E13" s="229" t="s">
        <v>1453</v>
      </c>
      <c r="F13" s="230"/>
      <c r="G13" s="229" t="s">
        <v>1454</v>
      </c>
      <c r="H13" s="229">
        <v>5960</v>
      </c>
      <c r="I13" s="228">
        <v>651</v>
      </c>
      <c r="J13" s="227" t="s">
        <v>275</v>
      </c>
      <c r="K13" s="227">
        <v>0</v>
      </c>
      <c r="L13" s="227">
        <v>0</v>
      </c>
      <c r="M13" s="227"/>
    </row>
    <row r="14" spans="1:13" ht="15">
      <c r="A14" s="222">
        <v>6</v>
      </c>
      <c r="B14" s="222" t="s">
        <v>723</v>
      </c>
      <c r="C14" s="222" t="s">
        <v>1198</v>
      </c>
      <c r="D14" s="232" t="s">
        <v>1455</v>
      </c>
      <c r="E14" s="232" t="s">
        <v>1456</v>
      </c>
      <c r="F14" s="233">
        <v>4.4000000000000004</v>
      </c>
      <c r="G14" s="232" t="s">
        <v>1457</v>
      </c>
      <c r="H14" s="232" t="s">
        <v>1458</v>
      </c>
      <c r="I14" s="228">
        <v>616</v>
      </c>
      <c r="J14" s="227" t="s">
        <v>275</v>
      </c>
      <c r="K14" s="227">
        <v>0</v>
      </c>
      <c r="L14" s="227">
        <v>200</v>
      </c>
      <c r="M14" s="227"/>
    </row>
    <row r="15" spans="1:13" ht="15">
      <c r="A15" s="222">
        <v>7</v>
      </c>
      <c r="B15" s="222" t="s">
        <v>16</v>
      </c>
      <c r="C15" s="222" t="s">
        <v>1459</v>
      </c>
      <c r="D15" s="232" t="s">
        <v>1460</v>
      </c>
      <c r="E15" s="232" t="s">
        <v>1461</v>
      </c>
      <c r="F15" s="225" t="s">
        <v>11</v>
      </c>
      <c r="G15" s="232" t="s">
        <v>1462</v>
      </c>
      <c r="H15" s="232">
        <v>6648</v>
      </c>
      <c r="I15" s="228">
        <v>604</v>
      </c>
      <c r="J15" s="227" t="s">
        <v>275</v>
      </c>
      <c r="K15" s="227">
        <v>537</v>
      </c>
      <c r="L15" s="227">
        <v>0</v>
      </c>
      <c r="M15" s="227"/>
    </row>
    <row r="16" spans="1:13" ht="15">
      <c r="A16" s="222">
        <v>8</v>
      </c>
      <c r="B16" s="222" t="s">
        <v>1194</v>
      </c>
      <c r="C16" s="222" t="s">
        <v>1195</v>
      </c>
      <c r="D16" s="222" t="s">
        <v>1196</v>
      </c>
      <c r="E16" s="222">
        <v>1054902</v>
      </c>
      <c r="F16" s="234" t="s">
        <v>11</v>
      </c>
      <c r="G16" s="222" t="s">
        <v>20</v>
      </c>
      <c r="H16" s="235">
        <v>3719</v>
      </c>
      <c r="I16" s="226">
        <v>598.11178913341291</v>
      </c>
      <c r="J16" s="222" t="s">
        <v>207</v>
      </c>
      <c r="K16" s="222">
        <v>374</v>
      </c>
      <c r="L16" s="222">
        <v>11000</v>
      </c>
      <c r="M16" s="222"/>
    </row>
    <row r="17" spans="1:13" ht="15">
      <c r="A17" s="222">
        <v>9</v>
      </c>
      <c r="B17" s="222" t="s">
        <v>20</v>
      </c>
      <c r="C17" s="222" t="s">
        <v>1195</v>
      </c>
      <c r="D17" s="224" t="s">
        <v>1463</v>
      </c>
      <c r="E17" s="224">
        <v>18125321</v>
      </c>
      <c r="F17" s="225" t="s">
        <v>11</v>
      </c>
      <c r="G17" s="224">
        <v>18014374</v>
      </c>
      <c r="H17" s="224" t="s">
        <v>1464</v>
      </c>
      <c r="I17" s="228">
        <v>597</v>
      </c>
      <c r="J17" s="227" t="s">
        <v>275</v>
      </c>
      <c r="K17" s="227">
        <v>0</v>
      </c>
      <c r="L17" s="227">
        <v>0</v>
      </c>
      <c r="M17" s="227"/>
    </row>
    <row r="18" spans="1:13" ht="15">
      <c r="A18" s="222">
        <v>10</v>
      </c>
      <c r="B18" s="222" t="s">
        <v>31</v>
      </c>
      <c r="C18" s="222" t="s">
        <v>1198</v>
      </c>
      <c r="D18" s="232" t="s">
        <v>32</v>
      </c>
      <c r="E18" s="232" t="s">
        <v>14</v>
      </c>
      <c r="F18" s="233">
        <v>4</v>
      </c>
      <c r="G18" s="227" t="s">
        <v>23</v>
      </c>
      <c r="H18" s="236">
        <v>5799</v>
      </c>
      <c r="I18" s="228">
        <v>513</v>
      </c>
      <c r="J18" s="222" t="s">
        <v>275</v>
      </c>
      <c r="K18" s="222">
        <v>1694</v>
      </c>
      <c r="L18" s="222">
        <v>0</v>
      </c>
      <c r="M18" s="222"/>
    </row>
    <row r="19" spans="1:13" ht="15">
      <c r="A19" s="222">
        <v>11</v>
      </c>
      <c r="B19" s="222" t="s">
        <v>41</v>
      </c>
      <c r="C19" s="222" t="s">
        <v>1198</v>
      </c>
      <c r="D19" s="232" t="s">
        <v>42</v>
      </c>
      <c r="E19" s="232" t="s">
        <v>28</v>
      </c>
      <c r="F19" s="233">
        <v>4.7</v>
      </c>
      <c r="G19" s="227" t="s">
        <v>43</v>
      </c>
      <c r="H19" s="236">
        <v>6621</v>
      </c>
      <c r="I19" s="228">
        <v>426</v>
      </c>
      <c r="J19" s="222" t="s">
        <v>275</v>
      </c>
      <c r="K19" s="222">
        <v>1581</v>
      </c>
      <c r="L19" s="222">
        <v>0</v>
      </c>
      <c r="M19" s="222"/>
    </row>
    <row r="20" spans="1:13" ht="15">
      <c r="A20" s="222">
        <v>12</v>
      </c>
      <c r="B20" s="222" t="s">
        <v>198</v>
      </c>
      <c r="C20" s="222" t="s">
        <v>1198</v>
      </c>
      <c r="D20" s="229" t="s">
        <v>1465</v>
      </c>
      <c r="E20" s="229" t="s">
        <v>1466</v>
      </c>
      <c r="F20" s="225" t="s">
        <v>11</v>
      </c>
      <c r="G20" s="229" t="s">
        <v>1467</v>
      </c>
      <c r="H20" s="231" t="s">
        <v>1468</v>
      </c>
      <c r="I20" s="228">
        <v>357</v>
      </c>
      <c r="J20" s="227" t="s">
        <v>275</v>
      </c>
      <c r="K20" s="227">
        <v>0</v>
      </c>
      <c r="L20" s="227">
        <v>200</v>
      </c>
      <c r="M20" s="227"/>
    </row>
    <row r="21" spans="1:13" ht="15">
      <c r="A21" s="222">
        <v>13</v>
      </c>
      <c r="B21" s="222" t="s">
        <v>1469</v>
      </c>
      <c r="C21" s="222" t="s">
        <v>1198</v>
      </c>
      <c r="D21" s="232" t="s">
        <v>1470</v>
      </c>
      <c r="E21" s="232" t="s">
        <v>1471</v>
      </c>
      <c r="F21" s="233">
        <v>3.7</v>
      </c>
      <c r="G21" s="227" t="s">
        <v>22</v>
      </c>
      <c r="H21" s="236">
        <v>5907</v>
      </c>
      <c r="I21" s="228">
        <v>339</v>
      </c>
      <c r="J21" s="222" t="s">
        <v>275</v>
      </c>
      <c r="K21" s="222">
        <v>3302</v>
      </c>
      <c r="L21" s="222">
        <v>1000</v>
      </c>
      <c r="M21" s="222"/>
    </row>
    <row r="22" spans="1:13" ht="15">
      <c r="A22" s="222">
        <v>14</v>
      </c>
      <c r="B22" s="222" t="s">
        <v>1472</v>
      </c>
      <c r="C22" s="222" t="s">
        <v>1198</v>
      </c>
      <c r="D22" s="232" t="s">
        <v>179</v>
      </c>
      <c r="E22" s="232" t="s">
        <v>263</v>
      </c>
      <c r="F22" s="230">
        <v>4</v>
      </c>
      <c r="G22" s="231" t="s">
        <v>198</v>
      </c>
      <c r="H22" s="231">
        <v>7735</v>
      </c>
      <c r="I22" s="226">
        <v>331.60532954271002</v>
      </c>
      <c r="J22" s="222" t="s">
        <v>275</v>
      </c>
      <c r="K22" s="222">
        <v>3102</v>
      </c>
      <c r="L22" s="222">
        <v>0</v>
      </c>
      <c r="M22" s="222"/>
    </row>
    <row r="23" spans="1:13" ht="15">
      <c r="A23" s="222">
        <v>15</v>
      </c>
      <c r="B23" s="222" t="s">
        <v>351</v>
      </c>
      <c r="C23" s="222" t="s">
        <v>1198</v>
      </c>
      <c r="D23" s="232" t="s">
        <v>352</v>
      </c>
      <c r="E23" s="232" t="s">
        <v>353</v>
      </c>
      <c r="F23" s="237" t="s">
        <v>11</v>
      </c>
      <c r="G23" s="236">
        <v>1525</v>
      </c>
      <c r="H23" s="236">
        <v>5660</v>
      </c>
      <c r="I23" s="226">
        <v>325.75511132594556</v>
      </c>
      <c r="J23" s="227" t="s">
        <v>317</v>
      </c>
      <c r="K23" s="227">
        <v>3095</v>
      </c>
      <c r="L23" s="227">
        <v>0</v>
      </c>
      <c r="M23" s="227"/>
    </row>
    <row r="24" spans="1:13" ht="15">
      <c r="A24" s="222">
        <v>16</v>
      </c>
      <c r="B24" s="222" t="s">
        <v>1473</v>
      </c>
      <c r="C24" s="222" t="s">
        <v>1198</v>
      </c>
      <c r="D24" s="224" t="s">
        <v>1474</v>
      </c>
      <c r="E24" s="224" t="s">
        <v>1475</v>
      </c>
      <c r="F24" s="233">
        <v>4.0999999999999996</v>
      </c>
      <c r="G24" s="227" t="s">
        <v>1476</v>
      </c>
      <c r="H24" s="231">
        <v>4671</v>
      </c>
      <c r="I24" s="226">
        <v>322.06758208804069</v>
      </c>
      <c r="J24" s="222" t="s">
        <v>275</v>
      </c>
      <c r="K24" s="222">
        <v>3061</v>
      </c>
      <c r="L24" s="222">
        <v>200</v>
      </c>
      <c r="M24" s="222"/>
    </row>
    <row r="25" spans="1:13" ht="15">
      <c r="A25" s="222">
        <v>17</v>
      </c>
      <c r="B25" s="222" t="s">
        <v>1477</v>
      </c>
      <c r="C25" s="222" t="s">
        <v>1198</v>
      </c>
      <c r="D25" s="232" t="s">
        <v>1478</v>
      </c>
      <c r="E25" s="232" t="s">
        <v>1479</v>
      </c>
      <c r="F25" s="233">
        <v>4.2</v>
      </c>
      <c r="G25" s="232" t="s">
        <v>1480</v>
      </c>
      <c r="H25" s="232" t="s">
        <v>1481</v>
      </c>
      <c r="I25" s="228">
        <v>280</v>
      </c>
      <c r="J25" s="227" t="s">
        <v>275</v>
      </c>
      <c r="K25" s="227">
        <v>0</v>
      </c>
      <c r="L25" s="227">
        <v>0</v>
      </c>
      <c r="M25" s="227"/>
    </row>
    <row r="26" spans="1:13" ht="15">
      <c r="A26" s="222">
        <v>18</v>
      </c>
      <c r="B26" s="222" t="s">
        <v>1168</v>
      </c>
      <c r="C26" s="222" t="s">
        <v>1459</v>
      </c>
      <c r="D26" s="232" t="s">
        <v>291</v>
      </c>
      <c r="E26" s="232" t="s">
        <v>292</v>
      </c>
      <c r="F26" s="233">
        <v>4.3</v>
      </c>
      <c r="G26" s="227" t="s">
        <v>19</v>
      </c>
      <c r="H26" s="236">
        <v>2087</v>
      </c>
      <c r="I26" s="228">
        <v>279</v>
      </c>
      <c r="J26" s="227" t="s">
        <v>275</v>
      </c>
      <c r="K26" s="227">
        <v>3195</v>
      </c>
      <c r="L26" s="227">
        <v>300</v>
      </c>
      <c r="M26" s="227"/>
    </row>
    <row r="27" spans="1:13" ht="15">
      <c r="A27" s="222">
        <v>19</v>
      </c>
      <c r="B27" s="222" t="s">
        <v>1197</v>
      </c>
      <c r="C27" s="222" t="s">
        <v>1198</v>
      </c>
      <c r="D27" s="224" t="s">
        <v>1199</v>
      </c>
      <c r="E27" s="224" t="s">
        <v>1200</v>
      </c>
      <c r="F27" s="230">
        <v>3.2</v>
      </c>
      <c r="G27" s="231" t="s">
        <v>24</v>
      </c>
      <c r="H27" s="231">
        <v>6820</v>
      </c>
      <c r="I27" s="226">
        <v>278.22175725059105</v>
      </c>
      <c r="J27" s="222" t="s">
        <v>275</v>
      </c>
      <c r="K27" s="222">
        <v>6287</v>
      </c>
      <c r="L27" s="222">
        <v>53000</v>
      </c>
      <c r="M27" s="222" t="s">
        <v>1482</v>
      </c>
    </row>
    <row r="28" spans="1:13" ht="15">
      <c r="A28" s="222">
        <v>20</v>
      </c>
      <c r="B28" s="222" t="s">
        <v>1483</v>
      </c>
      <c r="C28" s="222" t="s">
        <v>1198</v>
      </c>
      <c r="D28" s="229" t="s">
        <v>1484</v>
      </c>
      <c r="E28" s="238">
        <v>41400146</v>
      </c>
      <c r="F28" s="237" t="s">
        <v>11</v>
      </c>
      <c r="G28" s="238">
        <v>50119681</v>
      </c>
      <c r="H28" s="231">
        <v>5201</v>
      </c>
      <c r="I28" s="228">
        <v>246</v>
      </c>
      <c r="J28" s="222" t="s">
        <v>275</v>
      </c>
      <c r="K28" s="222">
        <v>0</v>
      </c>
      <c r="L28" s="222">
        <v>300</v>
      </c>
      <c r="M28" s="222"/>
    </row>
    <row r="29" spans="1:13" ht="15">
      <c r="A29" s="222">
        <v>21</v>
      </c>
      <c r="B29" s="222" t="s">
        <v>1485</v>
      </c>
      <c r="C29" s="222" t="s">
        <v>1198</v>
      </c>
      <c r="D29" s="224" t="s">
        <v>1486</v>
      </c>
      <c r="E29" s="224" t="s">
        <v>1487</v>
      </c>
      <c r="F29" s="239">
        <v>4.2</v>
      </c>
      <c r="G29" s="229" t="s">
        <v>23</v>
      </c>
      <c r="H29" s="231">
        <v>6586</v>
      </c>
      <c r="I29" s="226">
        <v>230.33533075250088</v>
      </c>
      <c r="J29" s="222" t="s">
        <v>275</v>
      </c>
      <c r="K29" s="222">
        <v>1482</v>
      </c>
      <c r="L29" s="222">
        <v>0</v>
      </c>
      <c r="M29" s="222"/>
    </row>
    <row r="30" spans="1:13" ht="15">
      <c r="A30" s="222">
        <v>22</v>
      </c>
      <c r="B30" s="222" t="s">
        <v>327</v>
      </c>
      <c r="C30" s="222" t="s">
        <v>1195</v>
      </c>
      <c r="D30" s="232" t="s">
        <v>328</v>
      </c>
      <c r="E30" s="232" t="s">
        <v>45</v>
      </c>
      <c r="F30" s="233">
        <v>4.16</v>
      </c>
      <c r="G30" s="227" t="s">
        <v>329</v>
      </c>
      <c r="H30" s="236">
        <v>5833</v>
      </c>
      <c r="I30" s="228">
        <v>213</v>
      </c>
      <c r="J30" s="227" t="s">
        <v>275</v>
      </c>
      <c r="K30" s="227">
        <v>3106</v>
      </c>
      <c r="L30" s="227">
        <v>300</v>
      </c>
      <c r="M30" s="227"/>
    </row>
    <row r="31" spans="1:13">
      <c r="A31" s="366" t="s">
        <v>1488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</row>
    <row r="32" spans="1:13" ht="15">
      <c r="A32" s="222">
        <v>23</v>
      </c>
      <c r="B32" s="222" t="s">
        <v>1489</v>
      </c>
      <c r="C32" s="222" t="s">
        <v>1201</v>
      </c>
      <c r="D32" s="240" t="s">
        <v>1490</v>
      </c>
      <c r="E32" s="241">
        <v>41526243</v>
      </c>
      <c r="F32" s="230">
        <v>7.3</v>
      </c>
      <c r="G32" s="231"/>
      <c r="H32" s="231">
        <v>3244</v>
      </c>
      <c r="I32" s="228">
        <v>326</v>
      </c>
      <c r="J32" s="222" t="s">
        <v>275</v>
      </c>
      <c r="K32" s="222">
        <v>0</v>
      </c>
      <c r="L32" s="222">
        <v>0</v>
      </c>
      <c r="M32" s="222"/>
    </row>
    <row r="33" spans="1:13" ht="15">
      <c r="A33" s="222">
        <v>24</v>
      </c>
      <c r="B33" s="222" t="s">
        <v>533</v>
      </c>
      <c r="C33" s="222" t="s">
        <v>1201</v>
      </c>
      <c r="D33" s="224" t="s">
        <v>1491</v>
      </c>
      <c r="E33" s="224">
        <v>804</v>
      </c>
      <c r="F33" s="225" t="s">
        <v>11</v>
      </c>
      <c r="G33" s="225" t="s">
        <v>11</v>
      </c>
      <c r="H33" s="231"/>
      <c r="I33" s="242">
        <v>242.15367341542816</v>
      </c>
      <c r="J33" s="222"/>
      <c r="K33" s="222">
        <v>97</v>
      </c>
      <c r="L33" s="222">
        <v>0</v>
      </c>
      <c r="M33" s="222"/>
    </row>
    <row r="34" spans="1:13" ht="15">
      <c r="A34" s="222">
        <v>25</v>
      </c>
      <c r="B34" s="222" t="s">
        <v>1492</v>
      </c>
      <c r="C34" s="222" t="s">
        <v>1201</v>
      </c>
      <c r="D34" s="232" t="s">
        <v>1493</v>
      </c>
      <c r="E34" s="232" t="s">
        <v>1494</v>
      </c>
      <c r="F34" s="237" t="s">
        <v>11</v>
      </c>
      <c r="G34" s="232" t="s">
        <v>74</v>
      </c>
      <c r="H34" s="231">
        <v>2619</v>
      </c>
      <c r="I34" s="242">
        <v>229.13536101386592</v>
      </c>
      <c r="J34" s="222" t="s">
        <v>1495</v>
      </c>
      <c r="K34" s="222">
        <v>4831</v>
      </c>
      <c r="L34" s="222">
        <v>9000</v>
      </c>
      <c r="M34" s="222" t="s">
        <v>1482</v>
      </c>
    </row>
    <row r="35" spans="1:13" ht="15">
      <c r="A35" s="222">
        <v>26</v>
      </c>
      <c r="B35" s="222" t="s">
        <v>837</v>
      </c>
      <c r="C35" s="222" t="s">
        <v>1201</v>
      </c>
      <c r="D35" s="224" t="s">
        <v>1496</v>
      </c>
      <c r="E35" s="224" t="s">
        <v>11</v>
      </c>
      <c r="F35" s="225" t="s">
        <v>11</v>
      </c>
      <c r="G35" s="225" t="s">
        <v>11</v>
      </c>
      <c r="H35" s="231">
        <v>3636</v>
      </c>
      <c r="I35" s="242">
        <v>221.85131039908822</v>
      </c>
      <c r="J35" s="222" t="s">
        <v>210</v>
      </c>
      <c r="K35" s="222">
        <v>3126</v>
      </c>
      <c r="L35" s="222">
        <v>0</v>
      </c>
      <c r="M35" s="222"/>
    </row>
    <row r="36" spans="1:13" ht="15">
      <c r="A36" s="222">
        <v>27</v>
      </c>
      <c r="B36" s="222" t="s">
        <v>78</v>
      </c>
      <c r="C36" s="222" t="s">
        <v>1201</v>
      </c>
      <c r="D36" s="224" t="s">
        <v>163</v>
      </c>
      <c r="E36" s="224" t="s">
        <v>164</v>
      </c>
      <c r="F36" s="239">
        <v>7.4</v>
      </c>
      <c r="G36" s="224" t="s">
        <v>11</v>
      </c>
      <c r="H36" s="224">
        <v>3255</v>
      </c>
      <c r="I36" s="242">
        <v>218.59461311389697</v>
      </c>
      <c r="J36" s="222" t="s">
        <v>275</v>
      </c>
      <c r="K36" s="222">
        <v>6038</v>
      </c>
      <c r="L36" s="222">
        <v>60000</v>
      </c>
      <c r="M36" s="222" t="s">
        <v>1482</v>
      </c>
    </row>
    <row r="37" spans="1:13" ht="15">
      <c r="A37" s="222">
        <v>28</v>
      </c>
      <c r="B37" s="222" t="s">
        <v>1497</v>
      </c>
      <c r="C37" s="222" t="s">
        <v>1201</v>
      </c>
      <c r="D37" s="224" t="s">
        <v>1498</v>
      </c>
      <c r="E37" s="224" t="s">
        <v>1499</v>
      </c>
      <c r="F37" s="237" t="s">
        <v>11</v>
      </c>
      <c r="G37" s="243" t="s">
        <v>11</v>
      </c>
      <c r="H37" s="231">
        <v>4075</v>
      </c>
      <c r="I37" s="242">
        <v>209.95491240489179</v>
      </c>
      <c r="J37" s="222" t="s">
        <v>275</v>
      </c>
      <c r="K37" s="222">
        <v>3036</v>
      </c>
      <c r="L37" s="222">
        <v>300</v>
      </c>
      <c r="M37" s="222"/>
    </row>
    <row r="38" spans="1:13" ht="15">
      <c r="A38" s="222">
        <v>29</v>
      </c>
      <c r="B38" s="222" t="s">
        <v>73</v>
      </c>
      <c r="C38" s="222" t="s">
        <v>1201</v>
      </c>
      <c r="D38" s="240" t="s">
        <v>1500</v>
      </c>
      <c r="E38" s="240">
        <v>810</v>
      </c>
      <c r="F38" s="237" t="s">
        <v>11</v>
      </c>
      <c r="G38" s="243" t="s">
        <v>11</v>
      </c>
      <c r="H38" s="231">
        <v>3167</v>
      </c>
      <c r="I38" s="242">
        <v>136.42686248851356</v>
      </c>
      <c r="J38" s="222" t="s">
        <v>275</v>
      </c>
      <c r="K38" s="222">
        <v>0</v>
      </c>
      <c r="L38" s="222">
        <v>0</v>
      </c>
      <c r="M38" s="222"/>
    </row>
    <row r="39" spans="1:13" ht="15">
      <c r="A39" s="222">
        <v>30</v>
      </c>
      <c r="B39" s="222" t="s">
        <v>83</v>
      </c>
      <c r="C39" s="222" t="s">
        <v>1201</v>
      </c>
      <c r="D39" s="224" t="s">
        <v>1501</v>
      </c>
      <c r="E39" s="244" t="s">
        <v>11</v>
      </c>
      <c r="F39" s="237" t="s">
        <v>11</v>
      </c>
      <c r="G39" s="243" t="s">
        <v>11</v>
      </c>
      <c r="H39" s="231">
        <v>4800</v>
      </c>
      <c r="I39" s="242">
        <v>117.81531959708958</v>
      </c>
      <c r="J39" s="222" t="s">
        <v>1502</v>
      </c>
      <c r="K39" s="222">
        <v>4281</v>
      </c>
      <c r="L39" s="222">
        <v>4000</v>
      </c>
      <c r="M39" s="222" t="s">
        <v>1482</v>
      </c>
    </row>
    <row r="40" spans="1:13" ht="15">
      <c r="A40" s="222">
        <v>31</v>
      </c>
      <c r="B40" s="222" t="s">
        <v>1503</v>
      </c>
      <c r="C40" s="222" t="s">
        <v>1201</v>
      </c>
      <c r="D40" s="224" t="s">
        <v>1504</v>
      </c>
      <c r="E40" s="244" t="s">
        <v>11</v>
      </c>
      <c r="F40" s="237" t="s">
        <v>11</v>
      </c>
      <c r="G40" s="243" t="s">
        <v>11</v>
      </c>
      <c r="H40" s="231">
        <v>3529</v>
      </c>
      <c r="I40" s="242">
        <v>111.18844852572455</v>
      </c>
      <c r="J40" s="222" t="s">
        <v>212</v>
      </c>
      <c r="K40" s="222">
        <v>3100</v>
      </c>
      <c r="L40" s="222">
        <v>100</v>
      </c>
      <c r="M40" s="222"/>
    </row>
    <row r="41" spans="1:13" ht="15">
      <c r="A41" s="222">
        <v>32</v>
      </c>
      <c r="B41" s="222" t="s">
        <v>1505</v>
      </c>
      <c r="C41" s="222" t="s">
        <v>1201</v>
      </c>
      <c r="D41" s="224" t="s">
        <v>1506</v>
      </c>
      <c r="E41" s="224">
        <v>10468390</v>
      </c>
      <c r="F41" s="225" t="s">
        <v>11</v>
      </c>
      <c r="G41" s="231" t="s">
        <v>73</v>
      </c>
      <c r="H41" s="231">
        <v>2285</v>
      </c>
      <c r="I41" s="242">
        <v>86.486841662817284</v>
      </c>
      <c r="J41" s="222" t="s">
        <v>207</v>
      </c>
      <c r="K41" s="222">
        <v>0</v>
      </c>
      <c r="L41" s="222">
        <v>0</v>
      </c>
      <c r="M41" s="222"/>
    </row>
    <row r="42" spans="1:13" ht="15">
      <c r="A42" s="222">
        <v>33</v>
      </c>
      <c r="B42" s="222" t="s">
        <v>1507</v>
      </c>
      <c r="C42" s="222" t="s">
        <v>1201</v>
      </c>
      <c r="D42" s="232" t="s">
        <v>1508</v>
      </c>
      <c r="E42" s="232" t="s">
        <v>1509</v>
      </c>
      <c r="F42" s="230">
        <v>6.1</v>
      </c>
      <c r="G42" s="231" t="s">
        <v>73</v>
      </c>
      <c r="H42" s="231">
        <v>2285</v>
      </c>
      <c r="I42" s="242">
        <v>76.246100798667911</v>
      </c>
      <c r="J42" s="222" t="s">
        <v>207</v>
      </c>
      <c r="K42" s="222">
        <v>1867</v>
      </c>
      <c r="L42" s="222">
        <v>0</v>
      </c>
      <c r="M42" s="222"/>
    </row>
    <row r="43" spans="1:13" ht="15">
      <c r="A43" s="222">
        <v>34</v>
      </c>
      <c r="B43" s="222" t="s">
        <v>1510</v>
      </c>
      <c r="C43" s="222" t="s">
        <v>1201</v>
      </c>
      <c r="D43" s="229" t="s">
        <v>1511</v>
      </c>
      <c r="E43" s="245">
        <v>2817</v>
      </c>
      <c r="F43" s="246">
        <v>7.1</v>
      </c>
      <c r="G43" s="225" t="s">
        <v>11</v>
      </c>
      <c r="H43" s="232">
        <v>3762</v>
      </c>
      <c r="I43" s="242">
        <v>65.202987200934174</v>
      </c>
      <c r="J43" s="222" t="s">
        <v>275</v>
      </c>
      <c r="K43" s="222">
        <v>0</v>
      </c>
      <c r="L43" s="222">
        <v>0</v>
      </c>
      <c r="M43" s="222"/>
    </row>
    <row r="44" spans="1:13" ht="15">
      <c r="A44" s="365" t="s">
        <v>1512</v>
      </c>
      <c r="B44" s="365"/>
      <c r="C44" s="365"/>
      <c r="D44" s="186"/>
      <c r="E44" s="186"/>
      <c r="F44" s="186"/>
      <c r="G44" s="186"/>
      <c r="H44" s="186"/>
      <c r="I44" s="186"/>
      <c r="J44" s="186"/>
      <c r="K44" s="187"/>
    </row>
  </sheetData>
  <mergeCells count="21">
    <mergeCell ref="A44:C44"/>
    <mergeCell ref="H6:H8"/>
    <mergeCell ref="A31:M31"/>
    <mergeCell ref="A6:A8"/>
    <mergeCell ref="C6:C8"/>
    <mergeCell ref="E6:E8"/>
    <mergeCell ref="K6:L6"/>
    <mergeCell ref="M6:M8"/>
    <mergeCell ref="K7:K8"/>
    <mergeCell ref="L7:L8"/>
    <mergeCell ref="B6:B8"/>
    <mergeCell ref="J6:J8"/>
    <mergeCell ref="G6:G8"/>
    <mergeCell ref="D6:D8"/>
    <mergeCell ref="I6:I8"/>
    <mergeCell ref="A1:J1"/>
    <mergeCell ref="A2:J2"/>
    <mergeCell ref="A3:J3"/>
    <mergeCell ref="A4:J4"/>
    <mergeCell ref="F6:F8"/>
    <mergeCell ref="A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MURRAH</vt:lpstr>
      <vt:lpstr>Ind_Buffalo</vt:lpstr>
      <vt:lpstr>Indigenous</vt:lpstr>
      <vt:lpstr>Jersey</vt:lpstr>
      <vt:lpstr>HF</vt:lpstr>
      <vt:lpstr>HF X</vt:lpstr>
      <vt:lpstr>Jersey X</vt:lpstr>
      <vt:lpstr>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indiagen</dc:creator>
  <cp:lastModifiedBy>Gita Patel</cp:lastModifiedBy>
  <cp:lastPrinted>2012-03-02T12:08:49Z</cp:lastPrinted>
  <dcterms:created xsi:type="dcterms:W3CDTF">2006-09-02T06:46:13Z</dcterms:created>
  <dcterms:modified xsi:type="dcterms:W3CDTF">2016-06-30T10:57:57Z</dcterms:modified>
</cp:coreProperties>
</file>